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filterPrivacy="1" showInkAnnotation="0" codeName="ThisWorkbook"/>
  <bookViews>
    <workbookView xWindow="0" yWindow="0" windowWidth="8280" windowHeight="3225"/>
  </bookViews>
  <sheets>
    <sheet name="Salary&amp; Pension" sheetId="11" r:id="rId1"/>
  </sheets>
  <definedNames>
    <definedName name="_xlnm._FilterDatabase" localSheetId="0" hidden="1">'Salary&amp; Pension'!$A$4:$B$303</definedName>
    <definedName name="_xlnm.Print_Area" localSheetId="0">'Salary&amp; Pension'!$A$1:$D$301</definedName>
    <definedName name="_xlnm.Print_Titles" localSheetId="0">'Salary&amp; Pension'!$A:$B,'Salary&amp; Pension'!$1:$3</definedName>
  </definedName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00" i="11"/>
  <c r="C300"/>
  <c r="D283"/>
  <c r="C283"/>
  <c r="D267"/>
  <c r="D269" s="1"/>
  <c r="C267"/>
  <c r="C269" s="1"/>
  <c r="D259"/>
  <c r="C259"/>
  <c r="D255"/>
  <c r="C255"/>
  <c r="D252"/>
  <c r="C252"/>
  <c r="D247"/>
  <c r="C247"/>
  <c r="D237"/>
  <c r="C237"/>
  <c r="D233"/>
  <c r="C233"/>
  <c r="D225"/>
  <c r="C225"/>
  <c r="D219"/>
  <c r="C219"/>
  <c r="D215"/>
  <c r="C215"/>
  <c r="D211"/>
  <c r="C211"/>
  <c r="D207"/>
  <c r="C207"/>
  <c r="D203"/>
  <c r="C203"/>
  <c r="D193"/>
  <c r="C193"/>
  <c r="D189"/>
  <c r="C189"/>
  <c r="D185"/>
  <c r="C185"/>
  <c r="D182"/>
  <c r="C182"/>
  <c r="D178"/>
  <c r="C178"/>
  <c r="D173"/>
  <c r="C173"/>
  <c r="D168"/>
  <c r="C168"/>
  <c r="D164"/>
  <c r="C164"/>
  <c r="D160"/>
  <c r="C160"/>
  <c r="D156"/>
  <c r="C156"/>
  <c r="D146"/>
  <c r="C146"/>
  <c r="D143"/>
  <c r="C143"/>
  <c r="D140"/>
  <c r="C140"/>
  <c r="D135"/>
  <c r="C135"/>
  <c r="D126"/>
  <c r="C126"/>
  <c r="D123"/>
  <c r="C123"/>
  <c r="D118"/>
  <c r="C118"/>
  <c r="D114"/>
  <c r="C114"/>
  <c r="D111"/>
  <c r="C111"/>
  <c r="D108"/>
  <c r="C108"/>
  <c r="D105"/>
  <c r="C105"/>
  <c r="D102"/>
  <c r="C102"/>
  <c r="D99"/>
  <c r="C99"/>
  <c r="D94"/>
  <c r="C94"/>
  <c r="D87"/>
  <c r="C87"/>
  <c r="D84"/>
  <c r="C84"/>
  <c r="D81"/>
  <c r="C81"/>
  <c r="D77"/>
  <c r="C77"/>
  <c r="D73"/>
  <c r="C73"/>
  <c r="D70"/>
  <c r="C70"/>
  <c r="D67"/>
  <c r="C67"/>
  <c r="D64"/>
  <c r="C64"/>
  <c r="D59"/>
  <c r="C59"/>
  <c r="D56"/>
  <c r="C56"/>
  <c r="D52"/>
  <c r="C52"/>
  <c r="D49"/>
  <c r="C49"/>
  <c r="D44"/>
  <c r="C44"/>
  <c r="D40"/>
  <c r="C40"/>
  <c r="D37"/>
  <c r="C37"/>
  <c r="D34"/>
  <c r="C34"/>
  <c r="D30"/>
  <c r="C30"/>
  <c r="D25"/>
  <c r="C25"/>
  <c r="D16"/>
  <c r="C16"/>
  <c r="D13"/>
  <c r="C13"/>
  <c r="D10"/>
  <c r="C10"/>
  <c r="D7"/>
  <c r="C7"/>
  <c r="D136" l="1"/>
  <c r="D261"/>
  <c r="D90"/>
  <c r="D222"/>
  <c r="C183"/>
  <c r="D239"/>
  <c r="C239"/>
  <c r="C90"/>
  <c r="C222"/>
  <c r="C261"/>
  <c r="C136"/>
  <c r="D183"/>
  <c r="C301" l="1"/>
  <c r="D301"/>
</calcChain>
</file>

<file path=xl/sharedStrings.xml><?xml version="1.0" encoding="utf-8"?>
<sst xmlns="http://schemas.openxmlformats.org/spreadsheetml/2006/main" count="311" uniqueCount="256">
  <si>
    <t>Sl.No.</t>
  </si>
  <si>
    <t>CICR, Nagpur</t>
  </si>
  <si>
    <t>AICRP on Cotton, CICR, Nagpur</t>
  </si>
  <si>
    <t>CRIJAF, Barrackpore</t>
  </si>
  <si>
    <t>AINPJAF, CRIJAF, Barrackpore</t>
  </si>
  <si>
    <t>NRRI, Cuttack</t>
  </si>
  <si>
    <t>Incentivizing Research in Agriculture, NRRI, Cuttack</t>
  </si>
  <si>
    <t>CTRI, Rajamundry</t>
  </si>
  <si>
    <t>NETWORK on Tobacco, CTRI, Rajamundry</t>
  </si>
  <si>
    <t>IARI, New Delhi</t>
  </si>
  <si>
    <t>Pesticide Residues, IARI, New Delhi</t>
  </si>
  <si>
    <t>CRP On Hybrid Technology, IARI, New Delhi</t>
  </si>
  <si>
    <t>CRP On Molecular  Breeding,  IARI, New Delhi</t>
  </si>
  <si>
    <t>IARI Types Deemed University,  Jharkhand</t>
  </si>
  <si>
    <t>IGFRI, Jhansi</t>
  </si>
  <si>
    <t>AICRP on Forage Crops and Utilization, IGFRI, Jhansi</t>
  </si>
  <si>
    <t>IIPR, Kanpur</t>
  </si>
  <si>
    <t>AICRP on Rabi Pulses(Chickpea, lentil, fieldpea)</t>
  </si>
  <si>
    <t>IISR, Lucknow</t>
  </si>
  <si>
    <t>NBAIM, Maunath Bhanjan</t>
  </si>
  <si>
    <t>AMAAS, NBAIM, Mau</t>
  </si>
  <si>
    <t>NBPGR, New Delhi</t>
  </si>
  <si>
    <t>AICRP POTENTIAL CROP, NBPGR, New Delhi</t>
  </si>
  <si>
    <t>CRP-AGRO BIODIVERSITY, NBPGR, New Delhi</t>
  </si>
  <si>
    <t>SBI, Coimbatore</t>
  </si>
  <si>
    <t>VPKAS, Almora</t>
  </si>
  <si>
    <t>NRCIPM, New Delhi</t>
  </si>
  <si>
    <t>AICRP on Crop Pest Management(soil arthropod, agri. acrology, vertebrate pest management)</t>
  </si>
  <si>
    <t>DGR, Junagadh</t>
  </si>
  <si>
    <t>AICRP on Groudnut, DGR, Junagadh</t>
  </si>
  <si>
    <t>NIPB, New Delhi</t>
  </si>
  <si>
    <t>Translational Genomics in Crop Plants(TGCP), NIPB, New Delhi</t>
  </si>
  <si>
    <t>AICRP on Bio Tech Crops</t>
  </si>
  <si>
    <t>NRC Plant Biotechnology, New Delhi</t>
  </si>
  <si>
    <t>DR &amp; MR, Bharatpur</t>
  </si>
  <si>
    <t>AICRP on R&amp;M, DR &amp; MR, Bharatpur</t>
  </si>
  <si>
    <t>IIMR, Hyderabad</t>
  </si>
  <si>
    <t>AICRP on Sorghum and Millets, IIMR, Hyd.</t>
  </si>
  <si>
    <t>DSR, Indore</t>
  </si>
  <si>
    <t xml:space="preserve">AICRP on Soyabean, Indore </t>
  </si>
  <si>
    <t>NBAIR, Bengaluru</t>
  </si>
  <si>
    <t>AICRP on Biological Control, NBAIR, Benglaluru</t>
  </si>
  <si>
    <t>IIMR, Ludhiana</t>
  </si>
  <si>
    <t>AICRP On Maize, IIMR, New Delhi</t>
  </si>
  <si>
    <t>IIOR, Hyderabad</t>
  </si>
  <si>
    <t>AICRP on Oilseed(sunflower, safflower, castor, linseed)</t>
  </si>
  <si>
    <t>AICRP on Sesame &amp; Niger, IIOR, Hyderabad</t>
  </si>
  <si>
    <t>IIRR,  Hyderabad</t>
  </si>
  <si>
    <t>AICRP on Rice, IIRR, Hyderabad</t>
  </si>
  <si>
    <t>IIWBR,  Karnal</t>
  </si>
  <si>
    <t>AICRP on Wheat &amp; Barley, IIWBR, Karnal</t>
  </si>
  <si>
    <t>IISS, Maunath Bhanjan</t>
  </si>
  <si>
    <t>AICRP on Seed Crops, Mau including ICAR Seed Project</t>
  </si>
  <si>
    <t>NIBSM, Raipur</t>
  </si>
  <si>
    <t>IIAB, Ranchi</t>
  </si>
  <si>
    <t xml:space="preserve">Total Crop Sciences </t>
  </si>
  <si>
    <t>CIARI, Port Blair</t>
  </si>
  <si>
    <t>CIAH, Bikaner</t>
  </si>
  <si>
    <t>AICRP on AZF, CIAH, Bikaner</t>
  </si>
  <si>
    <t>CISH, Lucknow</t>
  </si>
  <si>
    <t>CITH, Srinagar</t>
  </si>
  <si>
    <t>CPCRI, Kasaragod</t>
  </si>
  <si>
    <t>AICRP on Palms, CPCRI, Kasaragod</t>
  </si>
  <si>
    <t>CPRI, Shimla</t>
  </si>
  <si>
    <t>AICRP on Potato, CPRI, Shimla</t>
  </si>
  <si>
    <t>CTCRI, Thiruvanthapuram</t>
  </si>
  <si>
    <t>AICRP on Tuber Crops, CTCRI, Thiruvanthapuram</t>
  </si>
  <si>
    <t>IIHR, Bangalore</t>
  </si>
  <si>
    <t>AICRP on Fruit, IIHR, Bangalore</t>
  </si>
  <si>
    <t>IISR, Calicut</t>
  </si>
  <si>
    <t>AICRP on Spices, IISR, Calicut</t>
  </si>
  <si>
    <t>IIVR, Varanasi</t>
  </si>
  <si>
    <t>AICRP on Vegetables, IIVR, Varanasi</t>
  </si>
  <si>
    <t>NRC for Banana, Tiruchirapalli</t>
  </si>
  <si>
    <t>Dte. for Cashew Research,  Puttur</t>
  </si>
  <si>
    <t>AICRP on Cashew, Dte. For Cashew Research,  Puttur</t>
  </si>
  <si>
    <t>CCRI, Nagpur</t>
  </si>
  <si>
    <t>NRC For Grapes, Pune</t>
  </si>
  <si>
    <t>DMAPR, Anand</t>
  </si>
  <si>
    <t>AICRP on MAP &amp; Betelvine, DMAPR, Anand</t>
  </si>
  <si>
    <t>Dte. on Mushroom, Solan</t>
  </si>
  <si>
    <t>AICRP on Mushroom, DMR, Solan</t>
  </si>
  <si>
    <t>IIOPR, Pedavegi</t>
  </si>
  <si>
    <t>Dte. on Onion &amp; Garlic, Pune</t>
  </si>
  <si>
    <t>NRC on Orchids, Sikkim</t>
  </si>
  <si>
    <t>NRC Seed Spices, Ajmer</t>
  </si>
  <si>
    <t>NRC For Litchi, Muzaffarpur</t>
  </si>
  <si>
    <t>NRC for Pomegranate, Solapur</t>
  </si>
  <si>
    <t>Dte. of Floriculture, Pune</t>
  </si>
  <si>
    <t>AICRP on Floriculture, Dte. of Floriculture, Pune</t>
  </si>
  <si>
    <t xml:space="preserve">Total HORTICULTURAL SCIENCES </t>
  </si>
  <si>
    <t>CARI, Izatnagar</t>
  </si>
  <si>
    <t>CIRB, Hissar</t>
  </si>
  <si>
    <t>Network Project on Baffaloes, CIRB, Hissar</t>
  </si>
  <si>
    <t>CIRG, Makhdoom</t>
  </si>
  <si>
    <t>AICRP on Goats, CIRG, Makhdoom</t>
  </si>
  <si>
    <t>CSWRI, Avikanagar</t>
  </si>
  <si>
    <t>Network on Sheep Improvement, CSWRI, Avikanagar</t>
  </si>
  <si>
    <t>IVRI, Izatnagar</t>
  </si>
  <si>
    <t>Outreach Prog, on Ethno vety. Medicine, IVRI, Izatnagar</t>
  </si>
  <si>
    <t>CRP on  V&amp;D, IVRI, Izatnagar</t>
  </si>
  <si>
    <t>NIHSAD, Bhopal</t>
  </si>
  <si>
    <t>NBAGR, Karnal</t>
  </si>
  <si>
    <t>Network Project on Animal Genetic Resources, NBAGR, Karnal</t>
  </si>
  <si>
    <t>NDRI, Karnal</t>
  </si>
  <si>
    <t>NIANP, Bangalore</t>
  </si>
  <si>
    <t>AICRP ON NPAERP + OP on Methan Emission, NIANP, Bangalore</t>
  </si>
  <si>
    <t>NRC on Camel, Bikaner</t>
  </si>
  <si>
    <t>NRC on Equines, Hissar</t>
  </si>
  <si>
    <t>National Centre for  Veterinary Type Culture Collection, NRC on Equines, Hissar</t>
  </si>
  <si>
    <t>NRC on Mithun</t>
  </si>
  <si>
    <t>NRC on Pig, Guwahati</t>
  </si>
  <si>
    <t>AICRP on Pig, NRC on Pig, Guwahati</t>
  </si>
  <si>
    <t>NRC on Yak, Dirang</t>
  </si>
  <si>
    <t>NIVEDI, Bengalore</t>
  </si>
  <si>
    <t>CIRC, Meerut</t>
  </si>
  <si>
    <t>AICRP on Cattle, CIRC, Meerut</t>
  </si>
  <si>
    <t>Dte. Of Poultry Research, Hyderabad</t>
  </si>
  <si>
    <t>AICRP on Poultry, Dte. Of Poultry Research, Hyderabad</t>
  </si>
  <si>
    <t>TOTAL ANIMAL SCIENCES</t>
  </si>
  <si>
    <t>CAZRI, Johdhpur</t>
  </si>
  <si>
    <t>CRIDA,  Hyderabad</t>
  </si>
  <si>
    <t>AICRP on Dryland Agriculture, CRIDA, Hyderabad</t>
  </si>
  <si>
    <t>AICRP on Agrometeorology, CRIDA, Hyderabad</t>
  </si>
  <si>
    <t>IIS &amp; WC (CS &amp; WCR &amp; TI), Dehradun</t>
  </si>
  <si>
    <t>CSSRI, Karnal</t>
  </si>
  <si>
    <t>PCU-SAS, CSSRI, Karnal</t>
  </si>
  <si>
    <t>ICAR RC For  NEH Region.,Barapani</t>
  </si>
  <si>
    <t>ICAR Res. Complex for Eastern Region, Patna</t>
  </si>
  <si>
    <t>CCARI (ICAR Res. Complex),  Goa</t>
  </si>
  <si>
    <t>IISS, Bhopal</t>
  </si>
  <si>
    <t>AICRP on Micronutrients, IISS, Bhopal</t>
  </si>
  <si>
    <t>AICRP on Biofertilizer, IISS, Bhopal</t>
  </si>
  <si>
    <t>AICRP on STCR, IISS, Bhopal</t>
  </si>
  <si>
    <t>AICRP on LTFE, IISS, Bhopal</t>
  </si>
  <si>
    <t>CRP on Conservation Agriculture, IISS, Bhopal</t>
  </si>
  <si>
    <t>NBSS &amp; LUP, Nagpur</t>
  </si>
  <si>
    <t>CAFRI,Jhansi</t>
  </si>
  <si>
    <t>AICRP on Agroforestry, CARI, Jhansi</t>
  </si>
  <si>
    <t>IIWM, Bhubaneshwar</t>
  </si>
  <si>
    <t>AICRP on IWM,  IIWM, Bhubaneshwar</t>
  </si>
  <si>
    <t>CRP on Water, IIWM, Bhubaneshwar</t>
  </si>
  <si>
    <t>NRC on Integrated Farming (Mahtma Gandhi Institute of Integrated Farming), Motihari</t>
  </si>
  <si>
    <t>Dte. Of Weed Research, Jabalpur</t>
  </si>
  <si>
    <t>AICRP on Weed Management, DWR, Jabalpur</t>
  </si>
  <si>
    <t>IIFSR, Modipuram</t>
  </si>
  <si>
    <t>AICRP on Integragted Farming System, IIFSR, Modipuram</t>
  </si>
  <si>
    <t>Network Project on Organic Farming, IIFSR, Modipuram</t>
  </si>
  <si>
    <t>NIASM, Baramati</t>
  </si>
  <si>
    <t>TOTAL NRM DIVISION</t>
  </si>
  <si>
    <t>NICRA,  Hyderabad</t>
  </si>
  <si>
    <t>CIBA, Chennai</t>
  </si>
  <si>
    <t>AINP on Fish Health,  CIBA, Chennai</t>
  </si>
  <si>
    <t>CIFRI, Barrackpore</t>
  </si>
  <si>
    <t>CIFA, Bhubaneshwar</t>
  </si>
  <si>
    <t>CIFE, Mumbai</t>
  </si>
  <si>
    <t>CIFT, Kochi</t>
  </si>
  <si>
    <t>CMFRI, Kochi</t>
  </si>
  <si>
    <t xml:space="preserve"> ANIP Mericulture, CMFRI, Kochi</t>
  </si>
  <si>
    <t xml:space="preserve">NBFGR, Lucknow </t>
  </si>
  <si>
    <t xml:space="preserve">CRP Genomics, NBFGR, Lucknow </t>
  </si>
  <si>
    <t>Dte. Of Coldwater Fisheries Research, Bhimtal</t>
  </si>
  <si>
    <t xml:space="preserve">TOTAL FISHEREIES </t>
  </si>
  <si>
    <t xml:space="preserve">CIAE, Bhopal </t>
  </si>
  <si>
    <t xml:space="preserve">AICRP on FIM, CIAE, Bhopal </t>
  </si>
  <si>
    <t xml:space="preserve">AICRP on ESA, CIAE, Bhopal </t>
  </si>
  <si>
    <t xml:space="preserve">AICRP on  EAAI, CIAE, Bhopal  </t>
  </si>
  <si>
    <t xml:space="preserve">AICRP on UAE, CIAE, Bhopal </t>
  </si>
  <si>
    <t xml:space="preserve">CRP On FMPF, CIAE, Bhopal </t>
  </si>
  <si>
    <t xml:space="preserve">CRP On EA, CIAE, Bhopal </t>
  </si>
  <si>
    <t xml:space="preserve">CIPHET, Ludhiana </t>
  </si>
  <si>
    <t xml:space="preserve">AICRP on PHET, CIPHET, Ludhiana </t>
  </si>
  <si>
    <t xml:space="preserve">CRP On SA, CIPHET, Ludhiana  </t>
  </si>
  <si>
    <t xml:space="preserve">CIRCOT, Mumbai </t>
  </si>
  <si>
    <t>CRP on Natural Fibres, CIRCOT, Mumbai</t>
  </si>
  <si>
    <t xml:space="preserve">IINRG, Ranchi </t>
  </si>
  <si>
    <t xml:space="preserve">NWP on HP VANR&amp;G, IINRG, Ranchi </t>
  </si>
  <si>
    <t xml:space="preserve">NWP on CLIGR, IINRG, Ranchi  </t>
  </si>
  <si>
    <t>NINFET, Kolkata</t>
  </si>
  <si>
    <t>TOTAL AGRICULTURAL ENGINEERING</t>
  </si>
  <si>
    <t>IASRI including CABin, New Delhi</t>
  </si>
  <si>
    <t>NIAP &amp; PR, New Delhi</t>
  </si>
  <si>
    <t>NAARM, Hyderabad</t>
  </si>
  <si>
    <t xml:space="preserve">CIWA, Bhubaneshwar </t>
  </si>
  <si>
    <t>AICRP on Home Science, CIWA, Bhubaneshwar</t>
  </si>
  <si>
    <t>Strengthening and Development of Higher Agricultural Education in India</t>
  </si>
  <si>
    <t xml:space="preserve">DKMA, New Delhi </t>
  </si>
  <si>
    <t>ATARI ZONE-I, Ludhiana</t>
  </si>
  <si>
    <t>ATARI ZONE-II, Jodhpur</t>
  </si>
  <si>
    <t>ATARI ZONE-III, Kanpur</t>
  </si>
  <si>
    <t>ATARI ZONE-IV, Patna</t>
  </si>
  <si>
    <t>ATARI ZONE-V, Kolkata</t>
  </si>
  <si>
    <t>ATARI ZONE-VI, Guwahati</t>
  </si>
  <si>
    <t>ATARI ZONE-VII, Barapani</t>
  </si>
  <si>
    <t>ATARI ZONE-VIII, Pune</t>
  </si>
  <si>
    <t>ATARI ZONE-IX, Jabalpur</t>
  </si>
  <si>
    <t>ATARI ZONE-X, Hyderabad</t>
  </si>
  <si>
    <t>ATARI ZONE-XI, Bengalore</t>
  </si>
  <si>
    <t>TOTAL AGRICULTURAL EXTENSION</t>
  </si>
  <si>
    <t>GRAND TOTAL</t>
  </si>
  <si>
    <t>CRP on Biofortification, IIRR, Hyderabad</t>
  </si>
  <si>
    <t>AICRP on Kharif Pulses(Pigeonpea, mubgbean, urdbean, lathyrus, rajmash, cowpea arid lagumes)</t>
  </si>
  <si>
    <t>IISR, Indore</t>
  </si>
  <si>
    <t>AICRP on Sugercane, IISR, Lucknow</t>
  </si>
  <si>
    <t xml:space="preserve">AICRP on Nematode in cropping system, IARI, New Delhi </t>
  </si>
  <si>
    <t>AICRP-Honeybees and Pollinators, New Delhi</t>
  </si>
  <si>
    <t>KVK PORTAL (iasri)</t>
  </si>
  <si>
    <t>IINRG, Ranchi (NISA)</t>
  </si>
  <si>
    <t>TOTAL AG. EDUCATION DIVISION/ESM</t>
  </si>
  <si>
    <t xml:space="preserve">AINP-AMR, NBFGR, Lucknow </t>
  </si>
  <si>
    <t xml:space="preserve">AICRP on PET (PEASEM), CIPHET, Ludhiana </t>
  </si>
  <si>
    <t>I</t>
  </si>
  <si>
    <t>II</t>
  </si>
  <si>
    <t>III</t>
  </si>
  <si>
    <t>IV</t>
  </si>
  <si>
    <t>V</t>
  </si>
  <si>
    <t>VI</t>
  </si>
  <si>
    <t>VII</t>
  </si>
  <si>
    <t>IX</t>
  </si>
  <si>
    <t>IISR Lucknow</t>
  </si>
  <si>
    <t>NETWORK PROJECT NEMA</t>
  </si>
  <si>
    <t>ARYA</t>
  </si>
  <si>
    <t>FARMER FIRST</t>
  </si>
  <si>
    <t>AINP on Livestock and Poultry Product Safety</t>
  </si>
  <si>
    <t>AINP on One Health approach to Zoonotic Diseases (New)</t>
  </si>
  <si>
    <t>AINP on Challenging&amp; emerging diseases on animals NEW</t>
  </si>
  <si>
    <t>Advanced  Research Centre on Canines, IVRI NEW</t>
  </si>
  <si>
    <t>AINP on Diag. Imaging for mangement od surgical conditions in Animals., IVRI, Izatnagar</t>
  </si>
  <si>
    <t>Food Security with genome editing</t>
  </si>
  <si>
    <t>AICRP on Pearl millets</t>
  </si>
  <si>
    <t xml:space="preserve">GlobalR&amp;D Hub </t>
  </si>
  <si>
    <t>National Meat Research Institute(NMRI), Hyderabad</t>
  </si>
  <si>
    <t>Nation Institute of Foot &amp; Mouth Disease, Bhubaneshwar</t>
  </si>
  <si>
    <t>AINP on Ornamental. CMFRI, Kochi</t>
  </si>
  <si>
    <t>Reserve</t>
  </si>
  <si>
    <t>NAIF</t>
  </si>
  <si>
    <t>NASF</t>
  </si>
  <si>
    <t>AINP on genome editing technology for improvement in livestock health and production</t>
  </si>
  <si>
    <t xml:space="preserve">ICAR Hqrs. </t>
  </si>
  <si>
    <t>Societies/Award</t>
  </si>
  <si>
    <t>Int. Cooperation -CGIAR</t>
  </si>
  <si>
    <t>HRM</t>
  </si>
  <si>
    <t>Publicity and Public Relations</t>
  </si>
  <si>
    <t>CeRA</t>
  </si>
  <si>
    <t>Monitoring &amp; Evaluation of Plan Scheme (PIM)</t>
  </si>
  <si>
    <t>Swachhta Action Plan</t>
  </si>
  <si>
    <t>Disaster &amp; Emergency Fund</t>
  </si>
  <si>
    <t xml:space="preserve">ICT Research data Repository </t>
  </si>
  <si>
    <t>IARI ,  Assam</t>
  </si>
  <si>
    <t>AINP on Emerging Pests </t>
  </si>
  <si>
    <t>Salary</t>
  </si>
  <si>
    <t>Pension</t>
  </si>
  <si>
    <t>ICAR Headquarter</t>
  </si>
  <si>
    <t>Allocation for FY 2025-26</t>
  </si>
  <si>
    <t>Name of the Unit/AICRP/Network Project/ATARI etc.</t>
  </si>
  <si>
    <t>(Rs. in Lakhs)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</si>
</sst>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1"/>
      <color theme="1"/>
      <name val="Arial"/>
      <family val="2"/>
    </font>
    <font>
      <sz val="10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DE9D9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4" fillId="0" borderId="0"/>
  </cellStyleXfs>
  <cellXfs count="39">
    <xf numFmtId="0" fontId="0" fillId="0" borderId="0" xfId="0"/>
    <xf numFmtId="0" fontId="1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/>
    </xf>
    <xf numFmtId="2" fontId="1" fillId="4" borderId="1" xfId="0" applyNumberFormat="1" applyFont="1" applyFill="1" applyBorder="1" applyAlignment="1" applyProtection="1">
      <alignment horizontal="center" vertical="center"/>
      <protection locked="0"/>
    </xf>
    <xf numFmtId="0" fontId="1" fillId="4" borderId="0" xfId="0" applyFont="1" applyFill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/>
    </xf>
    <xf numFmtId="2" fontId="1" fillId="5" borderId="1" xfId="0" applyNumberFormat="1" applyFont="1" applyFill="1" applyBorder="1" applyAlignment="1">
      <alignment horizontal="center" vertical="center"/>
    </xf>
    <xf numFmtId="0" fontId="2" fillId="5" borderId="0" xfId="0" applyFont="1" applyFill="1" applyAlignment="1">
      <alignment horizontal="center" vertical="center"/>
    </xf>
    <xf numFmtId="2" fontId="1" fillId="4" borderId="1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2" fontId="2" fillId="2" borderId="0" xfId="0" applyNumberFormat="1" applyFont="1" applyFill="1" applyAlignment="1">
      <alignment horizontal="center" vertical="center"/>
    </xf>
    <xf numFmtId="2" fontId="1" fillId="2" borderId="3" xfId="0" applyNumberFormat="1" applyFont="1" applyFill="1" applyBorder="1" applyAlignment="1">
      <alignment horizontal="center" vertical="center"/>
    </xf>
    <xf numFmtId="2" fontId="1" fillId="2" borderId="0" xfId="0" applyNumberFormat="1" applyFont="1" applyFill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2" fontId="2" fillId="2" borderId="1" xfId="0" applyNumberFormat="1" applyFont="1" applyFill="1" applyBorder="1" applyAlignment="1">
      <alignment horizontal="left" vertical="center" wrapText="1"/>
    </xf>
    <xf numFmtId="2" fontId="1" fillId="4" borderId="1" xfId="0" applyNumberFormat="1" applyFont="1" applyFill="1" applyBorder="1" applyAlignment="1">
      <alignment horizontal="left" vertical="center" wrapText="1"/>
    </xf>
    <xf numFmtId="2" fontId="2" fillId="3" borderId="1" xfId="0" applyNumberFormat="1" applyFont="1" applyFill="1" applyBorder="1" applyAlignment="1">
      <alignment horizontal="left" vertical="center" wrapText="1"/>
    </xf>
    <xf numFmtId="2" fontId="1" fillId="5" borderId="1" xfId="0" applyNumberFormat="1" applyFont="1" applyFill="1" applyBorder="1" applyAlignment="1">
      <alignment horizontal="left" vertical="center" wrapText="1"/>
    </xf>
    <xf numFmtId="2" fontId="2" fillId="2" borderId="1" xfId="0" applyNumberFormat="1" applyFont="1" applyFill="1" applyBorder="1" applyAlignment="1">
      <alignment horizontal="left" vertical="center"/>
    </xf>
    <xf numFmtId="2" fontId="1" fillId="4" borderId="1" xfId="0" applyNumberFormat="1" applyFont="1" applyFill="1" applyBorder="1" applyAlignment="1">
      <alignment horizontal="left" vertical="center"/>
    </xf>
    <xf numFmtId="2" fontId="1" fillId="2" borderId="1" xfId="0" applyNumberFormat="1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left" vertical="center" wrapText="1"/>
    </xf>
    <xf numFmtId="2" fontId="2" fillId="2" borderId="0" xfId="0" applyNumberFormat="1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2" fontId="1" fillId="2" borderId="4" xfId="0" applyNumberFormat="1" applyFont="1" applyFill="1" applyBorder="1" applyAlignment="1">
      <alignment horizontal="right" vertical="center" wrapText="1"/>
    </xf>
    <xf numFmtId="2" fontId="1" fillId="2" borderId="6" xfId="0" applyNumberFormat="1" applyFont="1" applyFill="1" applyBorder="1" applyAlignment="1">
      <alignment horizontal="right" vertical="center" wrapText="1"/>
    </xf>
    <xf numFmtId="2" fontId="1" fillId="2" borderId="5" xfId="0" applyNumberFormat="1" applyFont="1" applyFill="1" applyBorder="1" applyAlignment="1">
      <alignment horizontal="right" vertical="center" wrapText="1"/>
    </xf>
  </cellXfs>
  <cellStyles count="3">
    <cellStyle name="Normal" xfId="0" builtinId="0"/>
    <cellStyle name="Normal 2" xfId="1"/>
    <cellStyle name="Normal 3" xfId="2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80383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0"/>
  </sheetPr>
  <dimension ref="A1:D310"/>
  <sheetViews>
    <sheetView tabSelected="1" view="pageBreakPreview" zoomScaleSheetLayoutView="100" workbookViewId="0">
      <selection activeCell="C8" sqref="C8"/>
    </sheetView>
  </sheetViews>
  <sheetFormatPr defaultColWidth="9.140625" defaultRowHeight="20.100000000000001" customHeight="1"/>
  <cols>
    <col min="1" max="1" width="5.5703125" style="4" customWidth="1"/>
    <col min="2" max="2" width="73.85546875" style="34" customWidth="1"/>
    <col min="3" max="3" width="25.5703125" style="18" customWidth="1"/>
    <col min="4" max="4" width="23.42578125" style="18" customWidth="1"/>
    <col min="5" max="5" width="9.140625" style="4"/>
    <col min="6" max="6" width="9.28515625" style="4" bestFit="1" customWidth="1"/>
    <col min="7" max="16384" width="9.140625" style="4"/>
  </cols>
  <sheetData>
    <row r="1" spans="1:4" ht="23.25" customHeight="1">
      <c r="A1" s="36" t="s">
        <v>255</v>
      </c>
      <c r="B1" s="37"/>
      <c r="C1" s="37"/>
      <c r="D1" s="38"/>
    </row>
    <row r="2" spans="1:4" ht="59.25" customHeight="1">
      <c r="A2" s="22" t="s">
        <v>0</v>
      </c>
      <c r="B2" s="22" t="s">
        <v>254</v>
      </c>
      <c r="C2" s="35" t="s">
        <v>253</v>
      </c>
      <c r="D2" s="35"/>
    </row>
    <row r="3" spans="1:4" s="5" customFormat="1" ht="45.75" customHeight="1">
      <c r="A3" s="8"/>
      <c r="B3" s="23"/>
      <c r="C3" s="19" t="s">
        <v>250</v>
      </c>
      <c r="D3" s="19" t="s">
        <v>251</v>
      </c>
    </row>
    <row r="4" spans="1:4" s="5" customFormat="1" ht="20.25" customHeight="1">
      <c r="A4" s="17"/>
      <c r="B4" s="24"/>
      <c r="C4" s="20"/>
      <c r="D4" s="20"/>
    </row>
    <row r="5" spans="1:4" ht="24.95" customHeight="1">
      <c r="A5" s="6">
        <v>1</v>
      </c>
      <c r="B5" s="25" t="s">
        <v>1</v>
      </c>
      <c r="C5" s="9">
        <v>3060</v>
      </c>
      <c r="D5" s="9">
        <v>500</v>
      </c>
    </row>
    <row r="6" spans="1:4" ht="24.95" customHeight="1">
      <c r="A6" s="6">
        <v>2</v>
      </c>
      <c r="B6" s="25" t="s">
        <v>2</v>
      </c>
      <c r="C6" s="9">
        <v>2060</v>
      </c>
      <c r="D6" s="9">
        <v>0</v>
      </c>
    </row>
    <row r="7" spans="1:4" s="11" customFormat="1" ht="24.95" customHeight="1">
      <c r="A7" s="1"/>
      <c r="B7" s="26" t="s">
        <v>1</v>
      </c>
      <c r="C7" s="10">
        <f t="shared" ref="C7:D7" si="0">+C5+C6</f>
        <v>5120</v>
      </c>
      <c r="D7" s="10">
        <f t="shared" si="0"/>
        <v>500</v>
      </c>
    </row>
    <row r="8" spans="1:4" ht="24.95" customHeight="1">
      <c r="A8" s="6">
        <v>3</v>
      </c>
      <c r="B8" s="25" t="s">
        <v>3</v>
      </c>
      <c r="C8" s="9">
        <v>2760</v>
      </c>
      <c r="D8" s="9">
        <v>350</v>
      </c>
    </row>
    <row r="9" spans="1:4" ht="24.95" customHeight="1">
      <c r="A9" s="6">
        <v>4</v>
      </c>
      <c r="B9" s="25" t="s">
        <v>4</v>
      </c>
      <c r="C9" s="9">
        <v>180</v>
      </c>
      <c r="D9" s="9">
        <v>0</v>
      </c>
    </row>
    <row r="10" spans="1:4" s="11" customFormat="1" ht="24.95" customHeight="1">
      <c r="A10" s="1"/>
      <c r="B10" s="26" t="s">
        <v>3</v>
      </c>
      <c r="C10" s="10">
        <f t="shared" ref="C10:D10" si="1">+C8+C9</f>
        <v>2940</v>
      </c>
      <c r="D10" s="10">
        <f t="shared" si="1"/>
        <v>350</v>
      </c>
    </row>
    <row r="11" spans="1:4" ht="24.95" customHeight="1">
      <c r="A11" s="6">
        <v>5</v>
      </c>
      <c r="B11" s="25" t="s">
        <v>5</v>
      </c>
      <c r="C11" s="9">
        <v>4400</v>
      </c>
      <c r="D11" s="9">
        <v>5500</v>
      </c>
    </row>
    <row r="12" spans="1:4" ht="24.95" customHeight="1">
      <c r="A12" s="6">
        <v>6</v>
      </c>
      <c r="B12" s="25" t="s">
        <v>6</v>
      </c>
      <c r="C12" s="9"/>
      <c r="D12" s="9">
        <v>0</v>
      </c>
    </row>
    <row r="13" spans="1:4" s="11" customFormat="1" ht="24.95" customHeight="1">
      <c r="A13" s="1"/>
      <c r="B13" s="26" t="s">
        <v>5</v>
      </c>
      <c r="C13" s="10">
        <f t="shared" ref="C13:D13" si="2">+C12+C11</f>
        <v>4400</v>
      </c>
      <c r="D13" s="10">
        <f t="shared" si="2"/>
        <v>5500</v>
      </c>
    </row>
    <row r="14" spans="1:4" ht="24.95" customHeight="1">
      <c r="A14" s="6">
        <v>7</v>
      </c>
      <c r="B14" s="25" t="s">
        <v>7</v>
      </c>
      <c r="C14" s="9">
        <v>2400</v>
      </c>
      <c r="D14" s="9">
        <v>3000</v>
      </c>
    </row>
    <row r="15" spans="1:4" ht="24.95" customHeight="1">
      <c r="A15" s="6">
        <v>8</v>
      </c>
      <c r="B15" s="25" t="s">
        <v>8</v>
      </c>
      <c r="C15" s="9">
        <v>330</v>
      </c>
      <c r="D15" s="9">
        <v>0</v>
      </c>
    </row>
    <row r="16" spans="1:4" s="11" customFormat="1" ht="24.95" customHeight="1">
      <c r="A16" s="1"/>
      <c r="B16" s="26" t="s">
        <v>7</v>
      </c>
      <c r="C16" s="10">
        <f t="shared" ref="C16:D16" si="3">+C15+C14</f>
        <v>2730</v>
      </c>
      <c r="D16" s="10">
        <f t="shared" si="3"/>
        <v>3000</v>
      </c>
    </row>
    <row r="17" spans="1:4" ht="24.95" customHeight="1">
      <c r="A17" s="6">
        <v>9</v>
      </c>
      <c r="B17" s="25" t="s">
        <v>9</v>
      </c>
      <c r="C17" s="9">
        <v>26100</v>
      </c>
      <c r="D17" s="9">
        <v>27000</v>
      </c>
    </row>
    <row r="18" spans="1:4" ht="24.95" customHeight="1">
      <c r="A18" s="6">
        <v>10</v>
      </c>
      <c r="B18" s="25" t="s">
        <v>10</v>
      </c>
      <c r="C18" s="9">
        <v>602.36999999999989</v>
      </c>
      <c r="D18" s="9">
        <v>0</v>
      </c>
    </row>
    <row r="19" spans="1:4" ht="36" customHeight="1">
      <c r="A19" s="6">
        <v>11</v>
      </c>
      <c r="B19" s="25" t="s">
        <v>204</v>
      </c>
      <c r="C19" s="9">
        <v>265</v>
      </c>
      <c r="D19" s="9">
        <v>0</v>
      </c>
    </row>
    <row r="20" spans="1:4" ht="24.95" customHeight="1">
      <c r="A20" s="6">
        <v>12</v>
      </c>
      <c r="B20" s="25" t="s">
        <v>11</v>
      </c>
      <c r="C20" s="9">
        <v>0</v>
      </c>
      <c r="D20" s="9">
        <v>0</v>
      </c>
    </row>
    <row r="21" spans="1:4" ht="24.95" customHeight="1">
      <c r="A21" s="6">
        <v>13</v>
      </c>
      <c r="B21" s="25" t="s">
        <v>12</v>
      </c>
      <c r="C21" s="9">
        <v>0</v>
      </c>
      <c r="D21" s="9">
        <v>0</v>
      </c>
    </row>
    <row r="22" spans="1:4" ht="24.95" customHeight="1">
      <c r="A22" s="6">
        <v>14</v>
      </c>
      <c r="B22" s="25" t="s">
        <v>205</v>
      </c>
      <c r="C22" s="9">
        <v>450</v>
      </c>
      <c r="D22" s="9">
        <v>0</v>
      </c>
    </row>
    <row r="23" spans="1:4" ht="24.95" customHeight="1">
      <c r="A23" s="6">
        <v>15</v>
      </c>
      <c r="B23" s="27" t="s">
        <v>228</v>
      </c>
      <c r="C23" s="9">
        <v>0</v>
      </c>
      <c r="D23" s="9">
        <v>0</v>
      </c>
    </row>
    <row r="24" spans="1:4" ht="36" customHeight="1">
      <c r="A24" s="6">
        <v>16</v>
      </c>
      <c r="B24" s="27" t="s">
        <v>249</v>
      </c>
      <c r="C24" s="9">
        <v>0</v>
      </c>
      <c r="D24" s="9">
        <v>0</v>
      </c>
    </row>
    <row r="25" spans="1:4" s="12" customFormat="1" ht="24.95" customHeight="1">
      <c r="A25" s="2"/>
      <c r="B25" s="26" t="s">
        <v>9</v>
      </c>
      <c r="C25" s="10">
        <f t="shared" ref="C25:D25" si="4">SUM(C17:C24)</f>
        <v>27417.37</v>
      </c>
      <c r="D25" s="10">
        <f t="shared" si="4"/>
        <v>27000</v>
      </c>
    </row>
    <row r="26" spans="1:4" s="5" customFormat="1" ht="24.95" customHeight="1">
      <c r="A26" s="7">
        <v>17</v>
      </c>
      <c r="B26" s="25" t="s">
        <v>248</v>
      </c>
      <c r="C26" s="13">
        <v>800</v>
      </c>
      <c r="D26" s="13">
        <v>0</v>
      </c>
    </row>
    <row r="27" spans="1:4" s="5" customFormat="1" ht="24.95" customHeight="1">
      <c r="A27" s="6">
        <v>18</v>
      </c>
      <c r="B27" s="25" t="s">
        <v>13</v>
      </c>
      <c r="C27" s="13">
        <v>720</v>
      </c>
      <c r="D27" s="13">
        <v>0</v>
      </c>
    </row>
    <row r="28" spans="1:4" ht="24.95" customHeight="1">
      <c r="A28" s="7">
        <v>19</v>
      </c>
      <c r="B28" s="25" t="s">
        <v>14</v>
      </c>
      <c r="C28" s="9">
        <v>3500</v>
      </c>
      <c r="D28" s="9">
        <v>840</v>
      </c>
    </row>
    <row r="29" spans="1:4" ht="24.95" customHeight="1">
      <c r="A29" s="6">
        <v>20</v>
      </c>
      <c r="B29" s="25" t="s">
        <v>15</v>
      </c>
      <c r="C29" s="9">
        <v>1020</v>
      </c>
      <c r="D29" s="9">
        <v>0</v>
      </c>
    </row>
    <row r="30" spans="1:4" s="11" customFormat="1" ht="24.95" customHeight="1">
      <c r="A30" s="1"/>
      <c r="B30" s="26" t="s">
        <v>14</v>
      </c>
      <c r="C30" s="10">
        <f t="shared" ref="C30:D30" si="5">+C29+C28</f>
        <v>4520</v>
      </c>
      <c r="D30" s="10">
        <f t="shared" si="5"/>
        <v>840</v>
      </c>
    </row>
    <row r="31" spans="1:4" ht="24.95" customHeight="1">
      <c r="A31" s="6">
        <v>21</v>
      </c>
      <c r="B31" s="25" t="s">
        <v>16</v>
      </c>
      <c r="C31" s="9">
        <v>3100</v>
      </c>
      <c r="D31" s="9">
        <v>445</v>
      </c>
    </row>
    <row r="32" spans="1:4" ht="24.95" customHeight="1">
      <c r="A32" s="6">
        <v>22</v>
      </c>
      <c r="B32" s="27" t="s">
        <v>17</v>
      </c>
      <c r="C32" s="9">
        <v>1700</v>
      </c>
      <c r="D32" s="9">
        <v>0</v>
      </c>
    </row>
    <row r="33" spans="1:4" ht="42.75" customHeight="1">
      <c r="A33" s="6">
        <v>23</v>
      </c>
      <c r="B33" s="27" t="s">
        <v>201</v>
      </c>
      <c r="C33" s="9">
        <v>2700</v>
      </c>
      <c r="D33" s="9">
        <v>0</v>
      </c>
    </row>
    <row r="34" spans="1:4" s="11" customFormat="1" ht="24.95" customHeight="1">
      <c r="A34" s="1"/>
      <c r="B34" s="26" t="s">
        <v>16</v>
      </c>
      <c r="C34" s="10">
        <f t="shared" ref="C34:D34" si="6">+C33+C32+C31</f>
        <v>7500</v>
      </c>
      <c r="D34" s="10">
        <f t="shared" si="6"/>
        <v>445</v>
      </c>
    </row>
    <row r="35" spans="1:4" ht="24.95" customHeight="1">
      <c r="A35" s="6">
        <v>24</v>
      </c>
      <c r="B35" s="25" t="s">
        <v>18</v>
      </c>
      <c r="C35" s="9">
        <v>3100</v>
      </c>
      <c r="D35" s="9">
        <v>4000</v>
      </c>
    </row>
    <row r="36" spans="1:4" ht="24.95" customHeight="1">
      <c r="A36" s="6">
        <v>25</v>
      </c>
      <c r="B36" s="25" t="s">
        <v>203</v>
      </c>
      <c r="C36" s="9">
        <v>992.10000000000014</v>
      </c>
      <c r="D36" s="9">
        <v>0</v>
      </c>
    </row>
    <row r="37" spans="1:4" s="11" customFormat="1" ht="24.95" customHeight="1">
      <c r="A37" s="1"/>
      <c r="B37" s="26" t="s">
        <v>219</v>
      </c>
      <c r="C37" s="10">
        <f t="shared" ref="C37:D37" si="7">+C36+C35</f>
        <v>4092.1000000000004</v>
      </c>
      <c r="D37" s="10">
        <f t="shared" si="7"/>
        <v>4000</v>
      </c>
    </row>
    <row r="38" spans="1:4" ht="24.95" customHeight="1">
      <c r="A38" s="6">
        <v>26</v>
      </c>
      <c r="B38" s="25" t="s">
        <v>19</v>
      </c>
      <c r="C38" s="9">
        <v>550</v>
      </c>
      <c r="D38" s="9">
        <v>6</v>
      </c>
    </row>
    <row r="39" spans="1:4" ht="24.95" customHeight="1">
      <c r="A39" s="6">
        <v>27</v>
      </c>
      <c r="B39" s="25" t="s">
        <v>20</v>
      </c>
      <c r="C39" s="9">
        <v>0</v>
      </c>
      <c r="D39" s="9">
        <v>0</v>
      </c>
    </row>
    <row r="40" spans="1:4" s="11" customFormat="1" ht="24.95" customHeight="1">
      <c r="A40" s="1"/>
      <c r="B40" s="26" t="s">
        <v>19</v>
      </c>
      <c r="C40" s="10">
        <f t="shared" ref="C40:D40" si="8">+C39+C38</f>
        <v>550</v>
      </c>
      <c r="D40" s="10">
        <f t="shared" si="8"/>
        <v>6</v>
      </c>
    </row>
    <row r="41" spans="1:4" ht="24.95" customHeight="1">
      <c r="A41" s="6">
        <v>28</v>
      </c>
      <c r="B41" s="25" t="s">
        <v>21</v>
      </c>
      <c r="C41" s="9">
        <v>5450</v>
      </c>
      <c r="D41" s="9">
        <v>5500</v>
      </c>
    </row>
    <row r="42" spans="1:4" ht="24.95" customHeight="1">
      <c r="A42" s="6">
        <v>29</v>
      </c>
      <c r="B42" s="25" t="s">
        <v>22</v>
      </c>
      <c r="C42" s="9">
        <v>470</v>
      </c>
      <c r="D42" s="9">
        <v>0</v>
      </c>
    </row>
    <row r="43" spans="1:4" ht="24.95" customHeight="1">
      <c r="A43" s="6">
        <v>30</v>
      </c>
      <c r="B43" s="25" t="s">
        <v>23</v>
      </c>
      <c r="C43" s="9">
        <v>0</v>
      </c>
      <c r="D43" s="9">
        <v>0</v>
      </c>
    </row>
    <row r="44" spans="1:4" s="11" customFormat="1" ht="24.95" customHeight="1">
      <c r="A44" s="1"/>
      <c r="B44" s="26" t="s">
        <v>21</v>
      </c>
      <c r="C44" s="10">
        <f t="shared" ref="C44:D44" si="9">+C43+C42+C41</f>
        <v>5920</v>
      </c>
      <c r="D44" s="10">
        <f t="shared" si="9"/>
        <v>5500</v>
      </c>
    </row>
    <row r="45" spans="1:4" ht="24.95" customHeight="1">
      <c r="A45" s="6">
        <v>31</v>
      </c>
      <c r="B45" s="25" t="s">
        <v>24</v>
      </c>
      <c r="C45" s="9">
        <v>3850</v>
      </c>
      <c r="D45" s="9">
        <v>290</v>
      </c>
    </row>
    <row r="46" spans="1:4" ht="24.95" customHeight="1">
      <c r="A46" s="6">
        <v>32</v>
      </c>
      <c r="B46" s="25" t="s">
        <v>25</v>
      </c>
      <c r="C46" s="9">
        <v>1600</v>
      </c>
      <c r="D46" s="9">
        <v>120</v>
      </c>
    </row>
    <row r="47" spans="1:4" ht="24.95" customHeight="1">
      <c r="A47" s="6">
        <v>33</v>
      </c>
      <c r="B47" s="25" t="s">
        <v>26</v>
      </c>
      <c r="C47" s="9">
        <v>1200</v>
      </c>
      <c r="D47" s="9">
        <v>178</v>
      </c>
    </row>
    <row r="48" spans="1:4" ht="46.5" customHeight="1">
      <c r="A48" s="6">
        <v>34</v>
      </c>
      <c r="B48" s="27" t="s">
        <v>27</v>
      </c>
      <c r="C48" s="9">
        <v>965</v>
      </c>
      <c r="D48" s="9">
        <v>0</v>
      </c>
    </row>
    <row r="49" spans="1:4" s="11" customFormat="1" ht="24.95" customHeight="1">
      <c r="A49" s="1"/>
      <c r="B49" s="26" t="s">
        <v>26</v>
      </c>
      <c r="C49" s="10">
        <f t="shared" ref="C49:D49" si="10">C48+C47</f>
        <v>2165</v>
      </c>
      <c r="D49" s="10">
        <f t="shared" si="10"/>
        <v>178</v>
      </c>
    </row>
    <row r="50" spans="1:4" ht="24.95" customHeight="1">
      <c r="A50" s="6">
        <v>35</v>
      </c>
      <c r="B50" s="25" t="s">
        <v>28</v>
      </c>
      <c r="C50" s="9">
        <v>767</v>
      </c>
      <c r="D50" s="9">
        <v>7</v>
      </c>
    </row>
    <row r="51" spans="1:4" ht="24.95" customHeight="1">
      <c r="A51" s="6">
        <v>36</v>
      </c>
      <c r="B51" s="25" t="s">
        <v>29</v>
      </c>
      <c r="C51" s="9">
        <v>945</v>
      </c>
      <c r="D51" s="9">
        <v>0</v>
      </c>
    </row>
    <row r="52" spans="1:4" s="11" customFormat="1" ht="24.95" customHeight="1">
      <c r="A52" s="1"/>
      <c r="B52" s="26" t="s">
        <v>28</v>
      </c>
      <c r="C52" s="10">
        <f t="shared" ref="C52:D52" si="11">+C51+C50</f>
        <v>1712</v>
      </c>
      <c r="D52" s="10">
        <f t="shared" si="11"/>
        <v>7</v>
      </c>
    </row>
    <row r="53" spans="1:4" ht="24.95" customHeight="1">
      <c r="A53" s="6">
        <v>37</v>
      </c>
      <c r="B53" s="27" t="s">
        <v>30</v>
      </c>
      <c r="C53" s="9">
        <v>1249.1199999999999</v>
      </c>
      <c r="D53" s="9">
        <v>115</v>
      </c>
    </row>
    <row r="54" spans="1:4" ht="38.25" customHeight="1">
      <c r="A54" s="6">
        <v>38</v>
      </c>
      <c r="B54" s="27" t="s">
        <v>31</v>
      </c>
      <c r="C54" s="9">
        <v>0</v>
      </c>
      <c r="D54" s="9">
        <v>0</v>
      </c>
    </row>
    <row r="55" spans="1:4" ht="24.95" customHeight="1">
      <c r="A55" s="6">
        <v>39</v>
      </c>
      <c r="B55" s="27" t="s">
        <v>32</v>
      </c>
      <c r="C55" s="9">
        <v>0</v>
      </c>
      <c r="D55" s="9">
        <v>0</v>
      </c>
    </row>
    <row r="56" spans="1:4" s="11" customFormat="1" ht="24.95" customHeight="1">
      <c r="A56" s="1"/>
      <c r="B56" s="26" t="s">
        <v>33</v>
      </c>
      <c r="C56" s="10">
        <f t="shared" ref="C56:D56" si="12">+C55+C54+C53</f>
        <v>1249.1199999999999</v>
      </c>
      <c r="D56" s="10">
        <f t="shared" si="12"/>
        <v>115</v>
      </c>
    </row>
    <row r="57" spans="1:4" ht="24.95" customHeight="1">
      <c r="A57" s="6">
        <v>40</v>
      </c>
      <c r="B57" s="25" t="s">
        <v>34</v>
      </c>
      <c r="C57" s="9">
        <v>1120</v>
      </c>
      <c r="D57" s="9">
        <v>29</v>
      </c>
    </row>
    <row r="58" spans="1:4" ht="24.95" customHeight="1">
      <c r="A58" s="6">
        <v>41</v>
      </c>
      <c r="B58" s="25" t="s">
        <v>35</v>
      </c>
      <c r="C58" s="9">
        <v>900</v>
      </c>
      <c r="D58" s="9">
        <v>0</v>
      </c>
    </row>
    <row r="59" spans="1:4" s="11" customFormat="1" ht="24.95" customHeight="1">
      <c r="A59" s="1"/>
      <c r="B59" s="26" t="s">
        <v>34</v>
      </c>
      <c r="C59" s="10">
        <f t="shared" ref="C59:D59" si="13">+C58+C57</f>
        <v>2020</v>
      </c>
      <c r="D59" s="10">
        <f t="shared" si="13"/>
        <v>29</v>
      </c>
    </row>
    <row r="60" spans="1:4" ht="24.95" customHeight="1">
      <c r="A60" s="6">
        <v>42</v>
      </c>
      <c r="B60" s="25" t="s">
        <v>36</v>
      </c>
      <c r="C60" s="9">
        <v>2200</v>
      </c>
      <c r="D60" s="9">
        <v>253</v>
      </c>
    </row>
    <row r="61" spans="1:4" ht="24.95" customHeight="1">
      <c r="A61" s="6">
        <v>43</v>
      </c>
      <c r="B61" s="27" t="s">
        <v>37</v>
      </c>
      <c r="C61" s="9">
        <v>2160</v>
      </c>
      <c r="D61" s="9">
        <v>0</v>
      </c>
    </row>
    <row r="62" spans="1:4" ht="24.95" customHeight="1">
      <c r="A62" s="6">
        <v>44</v>
      </c>
      <c r="B62" s="27" t="s">
        <v>229</v>
      </c>
      <c r="C62" s="9">
        <v>1240</v>
      </c>
      <c r="D62" s="9">
        <v>0</v>
      </c>
    </row>
    <row r="63" spans="1:4" ht="24.95" customHeight="1">
      <c r="A63" s="6">
        <v>45</v>
      </c>
      <c r="B63" s="27" t="s">
        <v>230</v>
      </c>
      <c r="C63" s="9">
        <v>0</v>
      </c>
      <c r="D63" s="9">
        <v>0</v>
      </c>
    </row>
    <row r="64" spans="1:4" s="11" customFormat="1" ht="24.95" customHeight="1">
      <c r="A64" s="1"/>
      <c r="B64" s="26" t="s">
        <v>36</v>
      </c>
      <c r="C64" s="10">
        <f t="shared" ref="C64:D64" si="14">+C63+C62+C61+C60</f>
        <v>5600</v>
      </c>
      <c r="D64" s="10">
        <f t="shared" si="14"/>
        <v>253</v>
      </c>
    </row>
    <row r="65" spans="1:4" ht="24.95" customHeight="1">
      <c r="A65" s="6">
        <v>46</v>
      </c>
      <c r="B65" s="25" t="s">
        <v>202</v>
      </c>
      <c r="C65" s="9">
        <v>1260</v>
      </c>
      <c r="D65" s="9">
        <v>100</v>
      </c>
    </row>
    <row r="66" spans="1:4" ht="24.95" customHeight="1">
      <c r="A66" s="6">
        <v>47</v>
      </c>
      <c r="B66" s="25" t="s">
        <v>39</v>
      </c>
      <c r="C66" s="9">
        <v>1210</v>
      </c>
      <c r="D66" s="9">
        <v>0</v>
      </c>
    </row>
    <row r="67" spans="1:4" s="11" customFormat="1" ht="24.95" customHeight="1">
      <c r="A67" s="1"/>
      <c r="B67" s="26" t="s">
        <v>38</v>
      </c>
      <c r="C67" s="10">
        <f t="shared" ref="C67:D67" si="15">+C66+C65</f>
        <v>2470</v>
      </c>
      <c r="D67" s="10">
        <f t="shared" si="15"/>
        <v>100</v>
      </c>
    </row>
    <row r="68" spans="1:4" ht="24.95" customHeight="1">
      <c r="A68" s="6">
        <v>48</v>
      </c>
      <c r="B68" s="25" t="s">
        <v>40</v>
      </c>
      <c r="C68" s="9">
        <v>1720</v>
      </c>
      <c r="D68" s="9">
        <v>120</v>
      </c>
    </row>
    <row r="69" spans="1:4" ht="24.95" customHeight="1">
      <c r="A69" s="6">
        <v>49</v>
      </c>
      <c r="B69" s="25" t="s">
        <v>41</v>
      </c>
      <c r="C69" s="9">
        <v>340</v>
      </c>
      <c r="D69" s="9">
        <v>0</v>
      </c>
    </row>
    <row r="70" spans="1:4" s="11" customFormat="1" ht="24.95" customHeight="1">
      <c r="A70" s="1"/>
      <c r="B70" s="26" t="s">
        <v>40</v>
      </c>
      <c r="C70" s="10">
        <f t="shared" ref="C70:D70" si="16">+C69+C68</f>
        <v>2060</v>
      </c>
      <c r="D70" s="10">
        <f t="shared" si="16"/>
        <v>120</v>
      </c>
    </row>
    <row r="71" spans="1:4" ht="24.95" customHeight="1">
      <c r="A71" s="6">
        <v>50</v>
      </c>
      <c r="B71" s="25" t="s">
        <v>42</v>
      </c>
      <c r="C71" s="9">
        <v>1004</v>
      </c>
      <c r="D71" s="9">
        <v>25</v>
      </c>
    </row>
    <row r="72" spans="1:4" ht="24.95" customHeight="1">
      <c r="A72" s="6">
        <v>51</v>
      </c>
      <c r="B72" s="25" t="s">
        <v>43</v>
      </c>
      <c r="C72" s="9">
        <v>2780</v>
      </c>
      <c r="D72" s="9">
        <v>0</v>
      </c>
    </row>
    <row r="73" spans="1:4" s="11" customFormat="1" ht="24.95" customHeight="1">
      <c r="A73" s="1"/>
      <c r="B73" s="26" t="s">
        <v>42</v>
      </c>
      <c r="C73" s="10">
        <f t="shared" ref="C73:D73" si="17">+C72+C71</f>
        <v>3784</v>
      </c>
      <c r="D73" s="10">
        <f t="shared" si="17"/>
        <v>25</v>
      </c>
    </row>
    <row r="74" spans="1:4" ht="24.95" customHeight="1">
      <c r="A74" s="6">
        <v>52</v>
      </c>
      <c r="B74" s="25" t="s">
        <v>44</v>
      </c>
      <c r="C74" s="9">
        <v>2610</v>
      </c>
      <c r="D74" s="9">
        <v>300</v>
      </c>
    </row>
    <row r="75" spans="1:4" ht="41.25" customHeight="1">
      <c r="A75" s="6">
        <v>53</v>
      </c>
      <c r="B75" s="27" t="s">
        <v>45</v>
      </c>
      <c r="C75" s="9">
        <v>2230</v>
      </c>
      <c r="D75" s="9">
        <v>0</v>
      </c>
    </row>
    <row r="76" spans="1:4" ht="24.95" customHeight="1">
      <c r="A76" s="6">
        <v>55</v>
      </c>
      <c r="B76" s="25" t="s">
        <v>46</v>
      </c>
      <c r="C76" s="9">
        <v>700</v>
      </c>
      <c r="D76" s="9">
        <v>0</v>
      </c>
    </row>
    <row r="77" spans="1:4" s="11" customFormat="1" ht="24.95" customHeight="1">
      <c r="A77" s="1"/>
      <c r="B77" s="26" t="s">
        <v>44</v>
      </c>
      <c r="C77" s="10">
        <f t="shared" ref="C77:D77" si="18">+C76+C75+C74</f>
        <v>5540</v>
      </c>
      <c r="D77" s="10">
        <f t="shared" si="18"/>
        <v>300</v>
      </c>
    </row>
    <row r="78" spans="1:4" ht="24.95" customHeight="1">
      <c r="A78" s="6">
        <v>56</v>
      </c>
      <c r="B78" s="25" t="s">
        <v>47</v>
      </c>
      <c r="C78" s="9">
        <v>3400</v>
      </c>
      <c r="D78" s="9">
        <v>600</v>
      </c>
    </row>
    <row r="79" spans="1:4" ht="24.95" customHeight="1">
      <c r="A79" s="6">
        <v>57</v>
      </c>
      <c r="B79" s="25" t="s">
        <v>48</v>
      </c>
      <c r="C79" s="9">
        <v>3450</v>
      </c>
      <c r="D79" s="9">
        <v>0</v>
      </c>
    </row>
    <row r="80" spans="1:4" ht="24.95" customHeight="1">
      <c r="A80" s="6">
        <v>58</v>
      </c>
      <c r="B80" s="25" t="s">
        <v>200</v>
      </c>
      <c r="C80" s="9">
        <v>0</v>
      </c>
      <c r="D80" s="9">
        <v>0</v>
      </c>
    </row>
    <row r="81" spans="1:4" s="11" customFormat="1" ht="24.95" customHeight="1">
      <c r="A81" s="1"/>
      <c r="B81" s="26" t="s">
        <v>47</v>
      </c>
      <c r="C81" s="10">
        <f t="shared" ref="C81:D81" si="19">+C80+C79+C78</f>
        <v>6850</v>
      </c>
      <c r="D81" s="10">
        <f t="shared" si="19"/>
        <v>600</v>
      </c>
    </row>
    <row r="82" spans="1:4" ht="24.95" customHeight="1">
      <c r="A82" s="6">
        <v>59</v>
      </c>
      <c r="B82" s="25" t="s">
        <v>49</v>
      </c>
      <c r="C82" s="9">
        <v>2510</v>
      </c>
      <c r="D82" s="9">
        <v>368</v>
      </c>
    </row>
    <row r="83" spans="1:4" ht="24.95" customHeight="1">
      <c r="A83" s="6">
        <v>60</v>
      </c>
      <c r="B83" s="25" t="s">
        <v>50</v>
      </c>
      <c r="C83" s="9">
        <v>1440</v>
      </c>
      <c r="D83" s="9">
        <v>0</v>
      </c>
    </row>
    <row r="84" spans="1:4" s="11" customFormat="1" ht="24.95" customHeight="1">
      <c r="A84" s="1"/>
      <c r="B84" s="26" t="s">
        <v>49</v>
      </c>
      <c r="C84" s="10">
        <f t="shared" ref="C84:D84" si="20">+C83+C82</f>
        <v>3950</v>
      </c>
      <c r="D84" s="10">
        <f t="shared" si="20"/>
        <v>368</v>
      </c>
    </row>
    <row r="85" spans="1:4" ht="24.95" customHeight="1">
      <c r="A85" s="6">
        <v>61</v>
      </c>
      <c r="B85" s="25" t="s">
        <v>51</v>
      </c>
      <c r="C85" s="9">
        <v>735</v>
      </c>
      <c r="D85" s="9">
        <v>20</v>
      </c>
    </row>
    <row r="86" spans="1:4" ht="45.75" customHeight="1">
      <c r="A86" s="6">
        <v>62</v>
      </c>
      <c r="B86" s="27" t="s">
        <v>52</v>
      </c>
      <c r="C86" s="9">
        <v>3200</v>
      </c>
      <c r="D86" s="9">
        <v>0</v>
      </c>
    </row>
    <row r="87" spans="1:4" s="11" customFormat="1" ht="24.95" customHeight="1">
      <c r="A87" s="1"/>
      <c r="B87" s="26" t="s">
        <v>51</v>
      </c>
      <c r="C87" s="10">
        <f t="shared" ref="C87:D87" si="21">+C86+C85</f>
        <v>3935</v>
      </c>
      <c r="D87" s="10">
        <f t="shared" si="21"/>
        <v>20</v>
      </c>
    </row>
    <row r="88" spans="1:4" ht="24.95" customHeight="1">
      <c r="A88" s="6">
        <v>64</v>
      </c>
      <c r="B88" s="25" t="s">
        <v>53</v>
      </c>
      <c r="C88" s="9">
        <v>1195</v>
      </c>
      <c r="D88" s="9">
        <v>111</v>
      </c>
    </row>
    <row r="89" spans="1:4" ht="24.95" customHeight="1">
      <c r="A89" s="6">
        <v>65</v>
      </c>
      <c r="B89" s="25" t="s">
        <v>54</v>
      </c>
      <c r="C89" s="9">
        <v>930</v>
      </c>
      <c r="D89" s="9">
        <v>0</v>
      </c>
    </row>
    <row r="90" spans="1:4" s="15" customFormat="1" ht="24.95" customHeight="1">
      <c r="A90" s="3" t="s">
        <v>211</v>
      </c>
      <c r="B90" s="28" t="s">
        <v>55</v>
      </c>
      <c r="C90" s="14">
        <f t="shared" ref="C90:D90" si="22">+C89+C88+C87+C84+C81+C77+C73+C70+C67+C64+C59+C56+C52+C49+C45+C46+C44+C40+C37+C34+C30+C27+C26+C25+C16+C13+C10+C7</f>
        <v>115619.59</v>
      </c>
      <c r="D90" s="14">
        <f t="shared" si="22"/>
        <v>49777</v>
      </c>
    </row>
    <row r="91" spans="1:4" ht="24.95" customHeight="1">
      <c r="A91" s="6">
        <v>1</v>
      </c>
      <c r="B91" s="25" t="s">
        <v>56</v>
      </c>
      <c r="C91" s="9">
        <v>1900</v>
      </c>
      <c r="D91" s="9">
        <v>200</v>
      </c>
    </row>
    <row r="92" spans="1:4" ht="24.95" customHeight="1">
      <c r="A92" s="6">
        <v>2</v>
      </c>
      <c r="B92" s="25" t="s">
        <v>57</v>
      </c>
      <c r="C92" s="9">
        <v>1722</v>
      </c>
      <c r="D92" s="9">
        <v>280</v>
      </c>
    </row>
    <row r="93" spans="1:4" ht="24.95" customHeight="1">
      <c r="A93" s="6">
        <v>3</v>
      </c>
      <c r="B93" s="25" t="s">
        <v>58</v>
      </c>
      <c r="C93" s="9">
        <v>585</v>
      </c>
      <c r="D93" s="9">
        <v>0</v>
      </c>
    </row>
    <row r="94" spans="1:4" s="11" customFormat="1" ht="24.95" customHeight="1">
      <c r="A94" s="1"/>
      <c r="B94" s="26" t="s">
        <v>57</v>
      </c>
      <c r="C94" s="10">
        <f t="shared" ref="C94:D94" si="23">+C93+C92</f>
        <v>2307</v>
      </c>
      <c r="D94" s="10">
        <f t="shared" si="23"/>
        <v>280</v>
      </c>
    </row>
    <row r="95" spans="1:4" ht="24.95" customHeight="1">
      <c r="A95" s="6">
        <v>4</v>
      </c>
      <c r="B95" s="25" t="s">
        <v>59</v>
      </c>
      <c r="C95" s="9">
        <v>1870</v>
      </c>
      <c r="D95" s="9">
        <v>200</v>
      </c>
    </row>
    <row r="96" spans="1:4" ht="24.95" customHeight="1">
      <c r="A96" s="6">
        <v>5</v>
      </c>
      <c r="B96" s="25" t="s">
        <v>60</v>
      </c>
      <c r="C96" s="9">
        <v>830</v>
      </c>
      <c r="D96" s="9">
        <v>2</v>
      </c>
    </row>
    <row r="97" spans="1:4" ht="24.95" customHeight="1">
      <c r="A97" s="6">
        <v>6</v>
      </c>
      <c r="B97" s="25" t="s">
        <v>61</v>
      </c>
      <c r="C97" s="9">
        <v>3169</v>
      </c>
      <c r="D97" s="9">
        <v>4500</v>
      </c>
    </row>
    <row r="98" spans="1:4" ht="24.95" customHeight="1">
      <c r="A98" s="6">
        <v>7</v>
      </c>
      <c r="B98" s="25" t="s">
        <v>62</v>
      </c>
      <c r="C98" s="9">
        <v>510</v>
      </c>
      <c r="D98" s="9">
        <v>0</v>
      </c>
    </row>
    <row r="99" spans="1:4" s="11" customFormat="1" ht="24.95" customHeight="1">
      <c r="A99" s="1"/>
      <c r="B99" s="26" t="s">
        <v>61</v>
      </c>
      <c r="C99" s="10">
        <f t="shared" ref="C99:D99" si="24">+C98+C97</f>
        <v>3679</v>
      </c>
      <c r="D99" s="10">
        <f t="shared" si="24"/>
        <v>4500</v>
      </c>
    </row>
    <row r="100" spans="1:4" ht="24.95" customHeight="1">
      <c r="A100" s="6">
        <v>8</v>
      </c>
      <c r="B100" s="25" t="s">
        <v>63</v>
      </c>
      <c r="C100" s="9">
        <v>4300</v>
      </c>
      <c r="D100" s="9">
        <v>4000</v>
      </c>
    </row>
    <row r="101" spans="1:4" ht="24.95" customHeight="1">
      <c r="A101" s="6">
        <v>9</v>
      </c>
      <c r="B101" s="25" t="s">
        <v>64</v>
      </c>
      <c r="C101" s="9">
        <v>720</v>
      </c>
      <c r="D101" s="9">
        <v>0</v>
      </c>
    </row>
    <row r="102" spans="1:4" s="11" customFormat="1" ht="24.95" customHeight="1">
      <c r="A102" s="1"/>
      <c r="B102" s="26" t="s">
        <v>63</v>
      </c>
      <c r="C102" s="10">
        <f t="shared" ref="C102:D102" si="25">+C101+C100</f>
        <v>5020</v>
      </c>
      <c r="D102" s="10">
        <f t="shared" si="25"/>
        <v>4000</v>
      </c>
    </row>
    <row r="103" spans="1:4" ht="24.95" customHeight="1">
      <c r="A103" s="6">
        <v>10</v>
      </c>
      <c r="B103" s="25" t="s">
        <v>65</v>
      </c>
      <c r="C103" s="9">
        <v>2430</v>
      </c>
      <c r="D103" s="9">
        <v>183</v>
      </c>
    </row>
    <row r="104" spans="1:4" ht="24.95" customHeight="1">
      <c r="A104" s="6">
        <v>11</v>
      </c>
      <c r="B104" s="25" t="s">
        <v>66</v>
      </c>
      <c r="C104" s="9">
        <v>315</v>
      </c>
      <c r="D104" s="9">
        <v>0</v>
      </c>
    </row>
    <row r="105" spans="1:4" s="11" customFormat="1" ht="24.95" customHeight="1">
      <c r="A105" s="1"/>
      <c r="B105" s="26" t="s">
        <v>65</v>
      </c>
      <c r="C105" s="10">
        <f t="shared" ref="C105:D105" si="26">+C104+C103</f>
        <v>2745</v>
      </c>
      <c r="D105" s="10">
        <f t="shared" si="26"/>
        <v>183</v>
      </c>
    </row>
    <row r="106" spans="1:4" ht="24.95" customHeight="1">
      <c r="A106" s="6">
        <v>12</v>
      </c>
      <c r="B106" s="25" t="s">
        <v>67</v>
      </c>
      <c r="C106" s="9">
        <v>7400</v>
      </c>
      <c r="D106" s="9">
        <v>6000</v>
      </c>
    </row>
    <row r="107" spans="1:4" ht="24.95" customHeight="1">
      <c r="A107" s="6">
        <v>13</v>
      </c>
      <c r="B107" s="25" t="s">
        <v>68</v>
      </c>
      <c r="C107" s="9">
        <v>2180</v>
      </c>
      <c r="D107" s="9">
        <v>0</v>
      </c>
    </row>
    <row r="108" spans="1:4" s="11" customFormat="1" ht="24.95" customHeight="1">
      <c r="A108" s="1"/>
      <c r="B108" s="26" t="s">
        <v>67</v>
      </c>
      <c r="C108" s="10">
        <f t="shared" ref="C108:D108" si="27">+C107+C106</f>
        <v>9580</v>
      </c>
      <c r="D108" s="10">
        <f t="shared" si="27"/>
        <v>6000</v>
      </c>
    </row>
    <row r="109" spans="1:4" s="5" customFormat="1" ht="24.95" customHeight="1">
      <c r="A109" s="6">
        <v>14</v>
      </c>
      <c r="B109" s="25" t="s">
        <v>69</v>
      </c>
      <c r="C109" s="13">
        <v>1877</v>
      </c>
      <c r="D109" s="13">
        <v>198</v>
      </c>
    </row>
    <row r="110" spans="1:4" ht="24.95" customHeight="1">
      <c r="A110" s="6">
        <v>15</v>
      </c>
      <c r="B110" s="25" t="s">
        <v>70</v>
      </c>
      <c r="C110" s="9">
        <v>645</v>
      </c>
      <c r="D110" s="9">
        <v>0</v>
      </c>
    </row>
    <row r="111" spans="1:4" s="11" customFormat="1" ht="24.95" customHeight="1">
      <c r="A111" s="1"/>
      <c r="B111" s="26" t="s">
        <v>69</v>
      </c>
      <c r="C111" s="10">
        <f t="shared" ref="C111:D111" si="28">+C110+C109</f>
        <v>2522</v>
      </c>
      <c r="D111" s="10">
        <f t="shared" si="28"/>
        <v>198</v>
      </c>
    </row>
    <row r="112" spans="1:4" ht="24.95" customHeight="1">
      <c r="A112" s="6">
        <v>16</v>
      </c>
      <c r="B112" s="25" t="s">
        <v>71</v>
      </c>
      <c r="C112" s="9">
        <v>2050</v>
      </c>
      <c r="D112" s="9">
        <v>165</v>
      </c>
    </row>
    <row r="113" spans="1:4" ht="24.95" customHeight="1">
      <c r="A113" s="6">
        <v>17</v>
      </c>
      <c r="B113" s="25" t="s">
        <v>72</v>
      </c>
      <c r="C113" s="9">
        <v>1920</v>
      </c>
      <c r="D113" s="9">
        <v>0</v>
      </c>
    </row>
    <row r="114" spans="1:4" s="11" customFormat="1" ht="24.95" customHeight="1">
      <c r="A114" s="1"/>
      <c r="B114" s="26" t="s">
        <v>71</v>
      </c>
      <c r="C114" s="10">
        <f t="shared" ref="C114:D114" si="29">+C113+C112</f>
        <v>3970</v>
      </c>
      <c r="D114" s="10">
        <f t="shared" si="29"/>
        <v>165</v>
      </c>
    </row>
    <row r="115" spans="1:4" ht="24.95" customHeight="1">
      <c r="A115" s="6">
        <v>18</v>
      </c>
      <c r="B115" s="25" t="s">
        <v>73</v>
      </c>
      <c r="C115" s="9">
        <v>1130</v>
      </c>
      <c r="D115" s="9">
        <v>0</v>
      </c>
    </row>
    <row r="116" spans="1:4" ht="24.95" customHeight="1">
      <c r="A116" s="6">
        <v>19</v>
      </c>
      <c r="B116" s="25" t="s">
        <v>74</v>
      </c>
      <c r="C116" s="9">
        <v>684</v>
      </c>
      <c r="D116" s="9">
        <v>149</v>
      </c>
    </row>
    <row r="117" spans="1:4" ht="42" customHeight="1">
      <c r="A117" s="6">
        <v>20</v>
      </c>
      <c r="B117" s="25" t="s">
        <v>75</v>
      </c>
      <c r="C117" s="9">
        <v>403.25</v>
      </c>
      <c r="D117" s="9">
        <v>0</v>
      </c>
    </row>
    <row r="118" spans="1:4" s="11" customFormat="1" ht="24.95" customHeight="1">
      <c r="A118" s="1"/>
      <c r="B118" s="26" t="s">
        <v>74</v>
      </c>
      <c r="C118" s="10">
        <f t="shared" ref="C118:D118" si="30">+C117+C116</f>
        <v>1087.25</v>
      </c>
      <c r="D118" s="10">
        <f t="shared" si="30"/>
        <v>149</v>
      </c>
    </row>
    <row r="119" spans="1:4" ht="24.95" customHeight="1">
      <c r="A119" s="6">
        <v>21</v>
      </c>
      <c r="B119" s="25" t="s">
        <v>76</v>
      </c>
      <c r="C119" s="9">
        <v>922</v>
      </c>
      <c r="D119" s="9">
        <v>110</v>
      </c>
    </row>
    <row r="120" spans="1:4" ht="24.95" customHeight="1">
      <c r="A120" s="6">
        <v>22</v>
      </c>
      <c r="B120" s="25" t="s">
        <v>77</v>
      </c>
      <c r="C120" s="9">
        <v>858</v>
      </c>
      <c r="D120" s="9">
        <v>110</v>
      </c>
    </row>
    <row r="121" spans="1:4" ht="24.95" customHeight="1">
      <c r="A121" s="6">
        <v>23</v>
      </c>
      <c r="B121" s="25" t="s">
        <v>78</v>
      </c>
      <c r="C121" s="9">
        <v>700</v>
      </c>
      <c r="D121" s="9">
        <v>2.58</v>
      </c>
    </row>
    <row r="122" spans="1:4" ht="24.95" customHeight="1">
      <c r="A122" s="6">
        <v>24</v>
      </c>
      <c r="B122" s="25" t="s">
        <v>79</v>
      </c>
      <c r="C122" s="9">
        <v>1050</v>
      </c>
      <c r="D122" s="9">
        <v>0</v>
      </c>
    </row>
    <row r="123" spans="1:4" s="11" customFormat="1" ht="24.95" customHeight="1">
      <c r="A123" s="1"/>
      <c r="B123" s="26" t="s">
        <v>78</v>
      </c>
      <c r="C123" s="10">
        <f t="shared" ref="C123:D123" si="31">+C122+C121</f>
        <v>1750</v>
      </c>
      <c r="D123" s="10">
        <f t="shared" si="31"/>
        <v>2.58</v>
      </c>
    </row>
    <row r="124" spans="1:4" ht="24.95" customHeight="1">
      <c r="A124" s="6">
        <v>25</v>
      </c>
      <c r="B124" s="25" t="s">
        <v>80</v>
      </c>
      <c r="C124" s="9">
        <v>575</v>
      </c>
      <c r="D124" s="9">
        <v>100</v>
      </c>
    </row>
    <row r="125" spans="1:4" ht="24.95" customHeight="1">
      <c r="A125" s="6">
        <v>26</v>
      </c>
      <c r="B125" s="25" t="s">
        <v>81</v>
      </c>
      <c r="C125" s="9">
        <v>280</v>
      </c>
      <c r="D125" s="9">
        <v>0</v>
      </c>
    </row>
    <row r="126" spans="1:4" s="11" customFormat="1" ht="24.95" customHeight="1">
      <c r="A126" s="1"/>
      <c r="B126" s="26" t="s">
        <v>80</v>
      </c>
      <c r="C126" s="10">
        <f t="shared" ref="C126:D126" si="32">+C125+C124</f>
        <v>855</v>
      </c>
      <c r="D126" s="10">
        <f t="shared" si="32"/>
        <v>100</v>
      </c>
    </row>
    <row r="127" spans="1:4" ht="24.95" customHeight="1">
      <c r="A127" s="6">
        <v>27</v>
      </c>
      <c r="B127" s="25" t="s">
        <v>82</v>
      </c>
      <c r="C127" s="9">
        <v>780</v>
      </c>
      <c r="D127" s="9">
        <v>55</v>
      </c>
    </row>
    <row r="128" spans="1:4" ht="24.95" customHeight="1">
      <c r="A128" s="6">
        <v>28</v>
      </c>
      <c r="B128" s="25" t="s">
        <v>83</v>
      </c>
      <c r="C128" s="9">
        <v>1016</v>
      </c>
      <c r="D128" s="9">
        <v>3</v>
      </c>
    </row>
    <row r="129" spans="1:4" ht="24.95" customHeight="1">
      <c r="A129" s="6">
        <v>29</v>
      </c>
      <c r="B129" s="25" t="s">
        <v>84</v>
      </c>
      <c r="C129" s="9">
        <v>400</v>
      </c>
      <c r="D129" s="9">
        <v>0</v>
      </c>
    </row>
    <row r="130" spans="1:4" ht="24.95" customHeight="1">
      <c r="A130" s="6">
        <v>30</v>
      </c>
      <c r="B130" s="25" t="s">
        <v>85</v>
      </c>
      <c r="C130" s="9">
        <v>880</v>
      </c>
      <c r="D130" s="9">
        <v>2</v>
      </c>
    </row>
    <row r="131" spans="1:4" ht="24.95" customHeight="1">
      <c r="A131" s="6">
        <v>31</v>
      </c>
      <c r="B131" s="25" t="s">
        <v>86</v>
      </c>
      <c r="C131" s="9">
        <v>360</v>
      </c>
      <c r="D131" s="9">
        <v>0</v>
      </c>
    </row>
    <row r="132" spans="1:4" ht="24.95" customHeight="1">
      <c r="A132" s="6">
        <v>32</v>
      </c>
      <c r="B132" s="25" t="s">
        <v>87</v>
      </c>
      <c r="C132" s="9">
        <v>615</v>
      </c>
      <c r="D132" s="9">
        <v>10</v>
      </c>
    </row>
    <row r="133" spans="1:4" ht="24.95" customHeight="1">
      <c r="A133" s="6">
        <v>33</v>
      </c>
      <c r="B133" s="25" t="s">
        <v>88</v>
      </c>
      <c r="C133" s="9">
        <v>735</v>
      </c>
      <c r="D133" s="9">
        <v>0</v>
      </c>
    </row>
    <row r="134" spans="1:4" ht="24.95" customHeight="1">
      <c r="A134" s="6">
        <v>34</v>
      </c>
      <c r="B134" s="25" t="s">
        <v>89</v>
      </c>
      <c r="C134" s="9">
        <v>650</v>
      </c>
      <c r="D134" s="9">
        <v>0</v>
      </c>
    </row>
    <row r="135" spans="1:4" s="11" customFormat="1" ht="24.95" customHeight="1">
      <c r="A135" s="1"/>
      <c r="B135" s="26" t="s">
        <v>88</v>
      </c>
      <c r="C135" s="10">
        <f t="shared" ref="C135:D135" si="33">+C134+C133</f>
        <v>1385</v>
      </c>
      <c r="D135" s="10">
        <f t="shared" si="33"/>
        <v>0</v>
      </c>
    </row>
    <row r="136" spans="1:4" s="15" customFormat="1" ht="24.95" customHeight="1">
      <c r="A136" s="3" t="s">
        <v>212</v>
      </c>
      <c r="B136" s="28" t="s">
        <v>90</v>
      </c>
      <c r="C136" s="14">
        <f t="shared" ref="C136:D136" si="34">+C135+C132+C131+C130+C129+C128+C127+C126+C123+C120+C119+C118+C115+C114+C111+C108+C105+C102+C99+C96+C95+C94+C91</f>
        <v>46461.25</v>
      </c>
      <c r="D136" s="14">
        <f t="shared" si="34"/>
        <v>16269.58</v>
      </c>
    </row>
    <row r="137" spans="1:4" ht="24.95" customHeight="1">
      <c r="A137" s="6">
        <v>1</v>
      </c>
      <c r="B137" s="25" t="s">
        <v>91</v>
      </c>
      <c r="C137" s="9">
        <v>1120</v>
      </c>
      <c r="D137" s="9">
        <v>400</v>
      </c>
    </row>
    <row r="138" spans="1:4" ht="24.95" customHeight="1">
      <c r="A138" s="6">
        <v>2</v>
      </c>
      <c r="B138" s="25" t="s">
        <v>92</v>
      </c>
      <c r="C138" s="9">
        <v>2043</v>
      </c>
      <c r="D138" s="9">
        <v>500</v>
      </c>
    </row>
    <row r="139" spans="1:4" ht="24.95" customHeight="1">
      <c r="A139" s="6">
        <v>3</v>
      </c>
      <c r="B139" s="25" t="s">
        <v>93</v>
      </c>
      <c r="C139" s="9">
        <v>0</v>
      </c>
      <c r="D139" s="9">
        <v>0</v>
      </c>
    </row>
    <row r="140" spans="1:4" s="11" customFormat="1" ht="24.95" customHeight="1">
      <c r="A140" s="1"/>
      <c r="B140" s="26" t="s">
        <v>92</v>
      </c>
      <c r="C140" s="10">
        <f t="shared" ref="C140:D140" si="35">+C139+C138</f>
        <v>2043</v>
      </c>
      <c r="D140" s="10">
        <f t="shared" si="35"/>
        <v>500</v>
      </c>
    </row>
    <row r="141" spans="1:4" ht="24.95" customHeight="1">
      <c r="A141" s="6">
        <v>4</v>
      </c>
      <c r="B141" s="25" t="s">
        <v>94</v>
      </c>
      <c r="C141" s="9">
        <v>2000</v>
      </c>
      <c r="D141" s="9">
        <v>455</v>
      </c>
    </row>
    <row r="142" spans="1:4" ht="24.95" customHeight="1">
      <c r="A142" s="6">
        <v>5</v>
      </c>
      <c r="B142" s="25" t="s">
        <v>95</v>
      </c>
      <c r="C142" s="9">
        <v>0</v>
      </c>
      <c r="D142" s="9">
        <v>0</v>
      </c>
    </row>
    <row r="143" spans="1:4" s="11" customFormat="1" ht="24.95" customHeight="1">
      <c r="A143" s="1"/>
      <c r="B143" s="26" t="s">
        <v>94</v>
      </c>
      <c r="C143" s="10">
        <f t="shared" ref="C143:D143" si="36">+C142+C141</f>
        <v>2000</v>
      </c>
      <c r="D143" s="10">
        <f t="shared" si="36"/>
        <v>455</v>
      </c>
    </row>
    <row r="144" spans="1:4" ht="24.95" customHeight="1">
      <c r="A144" s="6">
        <v>6</v>
      </c>
      <c r="B144" s="25" t="s">
        <v>96</v>
      </c>
      <c r="C144" s="9">
        <v>3100</v>
      </c>
      <c r="D144" s="9">
        <v>315</v>
      </c>
    </row>
    <row r="145" spans="1:4" ht="37.5" customHeight="1">
      <c r="A145" s="6">
        <v>8</v>
      </c>
      <c r="B145" s="25" t="s">
        <v>97</v>
      </c>
      <c r="C145" s="9">
        <v>51.599999999999994</v>
      </c>
      <c r="D145" s="9">
        <v>0</v>
      </c>
    </row>
    <row r="146" spans="1:4" s="11" customFormat="1" ht="24.95" customHeight="1">
      <c r="A146" s="1"/>
      <c r="B146" s="26" t="s">
        <v>96</v>
      </c>
      <c r="C146" s="10">
        <f t="shared" ref="C146:D146" si="37">+C145+C144</f>
        <v>3151.6</v>
      </c>
      <c r="D146" s="10">
        <f t="shared" si="37"/>
        <v>315</v>
      </c>
    </row>
    <row r="147" spans="1:4" ht="24.95" customHeight="1">
      <c r="A147" s="6">
        <v>9</v>
      </c>
      <c r="B147" s="25" t="s">
        <v>98</v>
      </c>
      <c r="C147" s="9">
        <v>15400</v>
      </c>
      <c r="D147" s="9">
        <v>26100</v>
      </c>
    </row>
    <row r="148" spans="1:4" ht="47.25" customHeight="1">
      <c r="A148" s="6">
        <v>10</v>
      </c>
      <c r="B148" s="25" t="s">
        <v>237</v>
      </c>
      <c r="C148" s="9">
        <v>0</v>
      </c>
      <c r="D148" s="9">
        <v>0</v>
      </c>
    </row>
    <row r="149" spans="1:4" ht="24.95" customHeight="1">
      <c r="A149" s="6">
        <v>11</v>
      </c>
      <c r="B149" s="25" t="s">
        <v>223</v>
      </c>
      <c r="C149" s="9">
        <v>0</v>
      </c>
      <c r="D149" s="9">
        <v>0</v>
      </c>
    </row>
    <row r="150" spans="1:4" ht="41.25" customHeight="1">
      <c r="A150" s="6">
        <v>12</v>
      </c>
      <c r="B150" s="25" t="s">
        <v>224</v>
      </c>
      <c r="C150" s="9">
        <v>0</v>
      </c>
      <c r="D150" s="9">
        <v>0</v>
      </c>
    </row>
    <row r="151" spans="1:4" ht="43.5" customHeight="1">
      <c r="A151" s="6">
        <v>13</v>
      </c>
      <c r="B151" s="25" t="s">
        <v>99</v>
      </c>
      <c r="C151" s="9">
        <v>0</v>
      </c>
      <c r="D151" s="9">
        <v>0</v>
      </c>
    </row>
    <row r="152" spans="1:4" ht="48" customHeight="1">
      <c r="A152" s="6">
        <v>14</v>
      </c>
      <c r="B152" s="25" t="s">
        <v>225</v>
      </c>
      <c r="C152" s="9">
        <v>0</v>
      </c>
      <c r="D152" s="9">
        <v>0</v>
      </c>
    </row>
    <row r="153" spans="1:4" ht="24.95" customHeight="1">
      <c r="A153" s="6">
        <v>15</v>
      </c>
      <c r="B153" s="25" t="s">
        <v>226</v>
      </c>
      <c r="C153" s="9">
        <v>0</v>
      </c>
      <c r="D153" s="9">
        <v>0</v>
      </c>
    </row>
    <row r="154" spans="1:4" ht="45.75" customHeight="1">
      <c r="A154" s="6">
        <v>16</v>
      </c>
      <c r="B154" s="25" t="s">
        <v>227</v>
      </c>
      <c r="C154" s="9">
        <v>0</v>
      </c>
      <c r="D154" s="9">
        <v>0</v>
      </c>
    </row>
    <row r="155" spans="1:4" ht="24.95" customHeight="1">
      <c r="A155" s="6">
        <v>17</v>
      </c>
      <c r="B155" s="29" t="s">
        <v>100</v>
      </c>
      <c r="C155" s="9">
        <v>0</v>
      </c>
      <c r="D155" s="9">
        <v>0</v>
      </c>
    </row>
    <row r="156" spans="1:4" s="11" customFormat="1" ht="24.95" customHeight="1">
      <c r="A156" s="1"/>
      <c r="B156" s="30" t="s">
        <v>98</v>
      </c>
      <c r="C156" s="10">
        <f t="shared" ref="C156:D156" si="38">SUM(C147:C155)</f>
        <v>15400</v>
      </c>
      <c r="D156" s="10">
        <f t="shared" si="38"/>
        <v>26100</v>
      </c>
    </row>
    <row r="157" spans="1:4" ht="24.95" customHeight="1">
      <c r="A157" s="6">
        <v>18</v>
      </c>
      <c r="B157" s="25" t="s">
        <v>101</v>
      </c>
      <c r="C157" s="9">
        <v>1070</v>
      </c>
      <c r="D157" s="9">
        <v>60</v>
      </c>
    </row>
    <row r="158" spans="1:4" ht="24.95" customHeight="1">
      <c r="A158" s="6">
        <v>19</v>
      </c>
      <c r="B158" s="25" t="s">
        <v>102</v>
      </c>
      <c r="C158" s="9">
        <v>1217</v>
      </c>
      <c r="D158" s="9">
        <v>265</v>
      </c>
    </row>
    <row r="159" spans="1:4" ht="40.5" customHeight="1">
      <c r="A159" s="6">
        <v>20</v>
      </c>
      <c r="B159" s="25" t="s">
        <v>103</v>
      </c>
      <c r="C159" s="9">
        <v>0</v>
      </c>
      <c r="D159" s="9">
        <v>0</v>
      </c>
    </row>
    <row r="160" spans="1:4" s="11" customFormat="1" ht="24.95" customHeight="1">
      <c r="A160" s="1"/>
      <c r="B160" s="26" t="s">
        <v>102</v>
      </c>
      <c r="C160" s="10">
        <f t="shared" ref="C160:D160" si="39">+C159+C158</f>
        <v>1217</v>
      </c>
      <c r="D160" s="10">
        <f t="shared" si="39"/>
        <v>265</v>
      </c>
    </row>
    <row r="161" spans="1:4" ht="24.95" customHeight="1">
      <c r="A161" s="6">
        <v>21</v>
      </c>
      <c r="B161" s="25" t="s">
        <v>104</v>
      </c>
      <c r="C161" s="9">
        <v>9650</v>
      </c>
      <c r="D161" s="9">
        <v>12600</v>
      </c>
    </row>
    <row r="162" spans="1:4" ht="24.95" customHeight="1">
      <c r="A162" s="6">
        <v>22</v>
      </c>
      <c r="B162" s="25" t="s">
        <v>105</v>
      </c>
      <c r="C162" s="9">
        <v>1900</v>
      </c>
      <c r="D162" s="9">
        <v>63</v>
      </c>
    </row>
    <row r="163" spans="1:4" ht="42" customHeight="1">
      <c r="A163" s="6">
        <v>23</v>
      </c>
      <c r="B163" s="25" t="s">
        <v>106</v>
      </c>
      <c r="C163" s="9">
        <v>0</v>
      </c>
      <c r="D163" s="9">
        <v>0</v>
      </c>
    </row>
    <row r="164" spans="1:4" s="11" customFormat="1" ht="24.95" customHeight="1">
      <c r="A164" s="1"/>
      <c r="B164" s="26" t="s">
        <v>105</v>
      </c>
      <c r="C164" s="10">
        <f t="shared" ref="C164:D164" si="40">+C163+C162</f>
        <v>1900</v>
      </c>
      <c r="D164" s="10">
        <f t="shared" si="40"/>
        <v>63</v>
      </c>
    </row>
    <row r="165" spans="1:4" ht="24.95" customHeight="1">
      <c r="A165" s="6">
        <v>24</v>
      </c>
      <c r="B165" s="25" t="s">
        <v>107</v>
      </c>
      <c r="C165" s="9">
        <v>963.40000000000009</v>
      </c>
      <c r="D165" s="9">
        <v>134.19999999999999</v>
      </c>
    </row>
    <row r="166" spans="1:4" ht="24.95" customHeight="1">
      <c r="A166" s="6">
        <v>25</v>
      </c>
      <c r="B166" s="25" t="s">
        <v>108</v>
      </c>
      <c r="C166" s="9">
        <v>1320</v>
      </c>
      <c r="D166" s="9">
        <v>190</v>
      </c>
    </row>
    <row r="167" spans="1:4" ht="45" customHeight="1">
      <c r="A167" s="6">
        <v>26</v>
      </c>
      <c r="B167" s="25" t="s">
        <v>109</v>
      </c>
      <c r="C167" s="9">
        <v>0</v>
      </c>
      <c r="D167" s="9">
        <v>0</v>
      </c>
    </row>
    <row r="168" spans="1:4" s="11" customFormat="1" ht="24.95" customHeight="1">
      <c r="A168" s="1"/>
      <c r="B168" s="26" t="s">
        <v>108</v>
      </c>
      <c r="C168" s="10">
        <f t="shared" ref="C168:D168" si="41">+C167+C166</f>
        <v>1320</v>
      </c>
      <c r="D168" s="10">
        <f t="shared" si="41"/>
        <v>190</v>
      </c>
    </row>
    <row r="169" spans="1:4" ht="44.25" customHeight="1">
      <c r="A169" s="6">
        <v>27</v>
      </c>
      <c r="B169" s="25" t="s">
        <v>231</v>
      </c>
      <c r="C169" s="9">
        <v>918</v>
      </c>
      <c r="D169" s="9">
        <v>50</v>
      </c>
    </row>
    <row r="170" spans="1:4" ht="24.95" customHeight="1">
      <c r="A170" s="6">
        <v>28</v>
      </c>
      <c r="B170" s="25" t="s">
        <v>110</v>
      </c>
      <c r="C170" s="9">
        <v>599</v>
      </c>
      <c r="D170" s="9">
        <v>20.48</v>
      </c>
    </row>
    <row r="171" spans="1:4" ht="24.95" customHeight="1">
      <c r="A171" s="6">
        <v>29</v>
      </c>
      <c r="B171" s="25" t="s">
        <v>111</v>
      </c>
      <c r="C171" s="9">
        <v>864.53</v>
      </c>
      <c r="D171" s="9">
        <v>0</v>
      </c>
    </row>
    <row r="172" spans="1:4" ht="24.95" customHeight="1">
      <c r="A172" s="6">
        <v>30</v>
      </c>
      <c r="B172" s="25" t="s">
        <v>112</v>
      </c>
      <c r="C172" s="9">
        <v>33.5</v>
      </c>
      <c r="D172" s="9">
        <v>0</v>
      </c>
    </row>
    <row r="173" spans="1:4" s="11" customFormat="1" ht="24.95" customHeight="1">
      <c r="A173" s="1"/>
      <c r="B173" s="26" t="s">
        <v>111</v>
      </c>
      <c r="C173" s="10">
        <f t="shared" ref="C173:D173" si="42">+C172+C171</f>
        <v>898.03</v>
      </c>
      <c r="D173" s="10">
        <f t="shared" si="42"/>
        <v>0</v>
      </c>
    </row>
    <row r="174" spans="1:4" ht="24.95" customHeight="1">
      <c r="A174" s="6">
        <v>32</v>
      </c>
      <c r="B174" s="25" t="s">
        <v>113</v>
      </c>
      <c r="C174" s="9">
        <v>520</v>
      </c>
      <c r="D174" s="9">
        <v>10.489999999999998</v>
      </c>
    </row>
    <row r="175" spans="1:4" ht="24.95" customHeight="1">
      <c r="A175" s="6">
        <v>33</v>
      </c>
      <c r="B175" s="25" t="s">
        <v>114</v>
      </c>
      <c r="C175" s="9">
        <v>1050</v>
      </c>
      <c r="D175" s="9">
        <v>70</v>
      </c>
    </row>
    <row r="176" spans="1:4" ht="24.95" customHeight="1">
      <c r="A176" s="6">
        <v>34</v>
      </c>
      <c r="B176" s="25" t="s">
        <v>115</v>
      </c>
      <c r="C176" s="9">
        <v>896</v>
      </c>
      <c r="D176" s="9">
        <v>220</v>
      </c>
    </row>
    <row r="177" spans="1:4" ht="24.95" customHeight="1">
      <c r="A177" s="6">
        <v>35</v>
      </c>
      <c r="B177" s="25" t="s">
        <v>116</v>
      </c>
      <c r="C177" s="9">
        <v>160</v>
      </c>
      <c r="D177" s="9">
        <v>0</v>
      </c>
    </row>
    <row r="178" spans="1:4" s="11" customFormat="1" ht="24.95" customHeight="1">
      <c r="A178" s="1"/>
      <c r="B178" s="26" t="s">
        <v>115</v>
      </c>
      <c r="C178" s="10">
        <f t="shared" ref="C178:D178" si="43">+C177+C176</f>
        <v>1056</v>
      </c>
      <c r="D178" s="10">
        <f t="shared" si="43"/>
        <v>220</v>
      </c>
    </row>
    <row r="179" spans="1:4" ht="42" customHeight="1">
      <c r="A179" s="6">
        <v>36</v>
      </c>
      <c r="B179" s="25" t="s">
        <v>232</v>
      </c>
      <c r="C179" s="9">
        <v>573.70000000000005</v>
      </c>
      <c r="D179" s="9">
        <v>21.679999999999993</v>
      </c>
    </row>
    <row r="180" spans="1:4" ht="25.5" customHeight="1">
      <c r="A180" s="6">
        <v>37</v>
      </c>
      <c r="B180" s="25" t="s">
        <v>117</v>
      </c>
      <c r="C180" s="9">
        <v>1923</v>
      </c>
      <c r="D180" s="9">
        <v>320</v>
      </c>
    </row>
    <row r="181" spans="1:4" ht="45" customHeight="1">
      <c r="A181" s="6">
        <v>38</v>
      </c>
      <c r="B181" s="25" t="s">
        <v>118</v>
      </c>
      <c r="C181" s="9">
        <v>400</v>
      </c>
      <c r="D181" s="9">
        <v>0</v>
      </c>
    </row>
    <row r="182" spans="1:4" s="11" customFormat="1" ht="24.95" customHeight="1">
      <c r="A182" s="1"/>
      <c r="B182" s="26" t="s">
        <v>117</v>
      </c>
      <c r="C182" s="10">
        <f t="shared" ref="C182:D182" si="44">+C181+C180</f>
        <v>2323</v>
      </c>
      <c r="D182" s="10">
        <f t="shared" si="44"/>
        <v>320</v>
      </c>
    </row>
    <row r="183" spans="1:4" s="15" customFormat="1" ht="24.95" customHeight="1">
      <c r="A183" s="3" t="s">
        <v>213</v>
      </c>
      <c r="B183" s="28" t="s">
        <v>119</v>
      </c>
      <c r="C183" s="14">
        <f t="shared" ref="C183:D183" si="45">+C182+C179+C178+C175+C174+C173+C170+C169+C168+C165+C164+C161+C160+C157+C156+C146+C143+C140+C137</f>
        <v>47772.729999999996</v>
      </c>
      <c r="D183" s="14">
        <f t="shared" si="45"/>
        <v>41794.85</v>
      </c>
    </row>
    <row r="184" spans="1:4" ht="24.95" customHeight="1">
      <c r="A184" s="6">
        <v>1</v>
      </c>
      <c r="B184" s="25" t="s">
        <v>120</v>
      </c>
      <c r="C184" s="9">
        <v>5400</v>
      </c>
      <c r="D184" s="9">
        <v>8400</v>
      </c>
    </row>
    <row r="185" spans="1:4" s="11" customFormat="1" ht="24.95" customHeight="1">
      <c r="A185" s="1"/>
      <c r="B185" s="26" t="s">
        <v>120</v>
      </c>
      <c r="C185" s="10">
        <f t="shared" ref="C185:D185" si="46">C184</f>
        <v>5400</v>
      </c>
      <c r="D185" s="10">
        <f t="shared" si="46"/>
        <v>8400</v>
      </c>
    </row>
    <row r="186" spans="1:4" ht="24.95" customHeight="1">
      <c r="A186" s="6">
        <v>2</v>
      </c>
      <c r="B186" s="25" t="s">
        <v>121</v>
      </c>
      <c r="C186" s="9">
        <v>3003</v>
      </c>
      <c r="D186" s="9">
        <v>623.4</v>
      </c>
    </row>
    <row r="187" spans="1:4" ht="24.95" customHeight="1">
      <c r="A187" s="6">
        <v>3</v>
      </c>
      <c r="B187" s="25" t="s">
        <v>122</v>
      </c>
      <c r="C187" s="9">
        <v>2300</v>
      </c>
      <c r="D187" s="9">
        <v>0</v>
      </c>
    </row>
    <row r="188" spans="1:4" ht="24.95" customHeight="1">
      <c r="A188" s="6">
        <v>4</v>
      </c>
      <c r="B188" s="25" t="s">
        <v>123</v>
      </c>
      <c r="C188" s="9">
        <v>770</v>
      </c>
      <c r="D188" s="9">
        <v>0</v>
      </c>
    </row>
    <row r="189" spans="1:4" s="11" customFormat="1" ht="24.95" customHeight="1">
      <c r="A189" s="1"/>
      <c r="B189" s="26" t="s">
        <v>121</v>
      </c>
      <c r="C189" s="10">
        <f t="shared" ref="C189:D189" si="47">+C188+C187+C186</f>
        <v>6073</v>
      </c>
      <c r="D189" s="10">
        <f t="shared" si="47"/>
        <v>623.4</v>
      </c>
    </row>
    <row r="190" spans="1:4" ht="24.95" customHeight="1">
      <c r="A190" s="6">
        <v>5</v>
      </c>
      <c r="B190" s="25" t="s">
        <v>124</v>
      </c>
      <c r="C190" s="9">
        <v>4790</v>
      </c>
      <c r="D190" s="9">
        <v>1000</v>
      </c>
    </row>
    <row r="191" spans="1:4" ht="24.95" customHeight="1">
      <c r="A191" s="6">
        <v>6</v>
      </c>
      <c r="B191" s="25" t="s">
        <v>125</v>
      </c>
      <c r="C191" s="9">
        <v>3036</v>
      </c>
      <c r="D191" s="9">
        <v>619</v>
      </c>
    </row>
    <row r="192" spans="1:4" ht="24.95" customHeight="1">
      <c r="A192" s="6">
        <v>7</v>
      </c>
      <c r="B192" s="25" t="s">
        <v>126</v>
      </c>
      <c r="C192" s="9">
        <v>346</v>
      </c>
      <c r="D192" s="9">
        <v>0</v>
      </c>
    </row>
    <row r="193" spans="1:4" s="11" customFormat="1" ht="24.95" customHeight="1">
      <c r="A193" s="1"/>
      <c r="B193" s="26" t="s">
        <v>125</v>
      </c>
      <c r="C193" s="10">
        <f t="shared" ref="C193:D193" si="48">+C192+C191</f>
        <v>3382</v>
      </c>
      <c r="D193" s="10">
        <f t="shared" si="48"/>
        <v>619</v>
      </c>
    </row>
    <row r="194" spans="1:4" ht="24.95" customHeight="1">
      <c r="A194" s="6">
        <v>8</v>
      </c>
      <c r="B194" s="25" t="s">
        <v>127</v>
      </c>
      <c r="C194" s="9">
        <v>6420</v>
      </c>
      <c r="D194" s="9">
        <v>920</v>
      </c>
    </row>
    <row r="195" spans="1:4" ht="24.95" customHeight="1">
      <c r="A195" s="6">
        <v>9</v>
      </c>
      <c r="B195" s="25" t="s">
        <v>128</v>
      </c>
      <c r="C195" s="9">
        <v>3030</v>
      </c>
      <c r="D195" s="9">
        <v>292</v>
      </c>
    </row>
    <row r="196" spans="1:4" ht="24.95" customHeight="1">
      <c r="A196" s="6">
        <v>10</v>
      </c>
      <c r="B196" s="25" t="s">
        <v>129</v>
      </c>
      <c r="C196" s="9">
        <v>1350</v>
      </c>
      <c r="D196" s="9">
        <v>45</v>
      </c>
    </row>
    <row r="197" spans="1:4" ht="24.95" customHeight="1">
      <c r="A197" s="6">
        <v>11</v>
      </c>
      <c r="B197" s="25" t="s">
        <v>130</v>
      </c>
      <c r="C197" s="9">
        <v>1770</v>
      </c>
      <c r="D197" s="9">
        <v>220</v>
      </c>
    </row>
    <row r="198" spans="1:4" ht="24.95" customHeight="1">
      <c r="A198" s="6">
        <v>12</v>
      </c>
      <c r="B198" s="25" t="s">
        <v>131</v>
      </c>
      <c r="C198" s="9">
        <v>740</v>
      </c>
      <c r="D198" s="9">
        <v>0</v>
      </c>
    </row>
    <row r="199" spans="1:4" ht="24.95" customHeight="1">
      <c r="A199" s="6">
        <v>13</v>
      </c>
      <c r="B199" s="25" t="s">
        <v>132</v>
      </c>
      <c r="C199" s="9">
        <v>140</v>
      </c>
      <c r="D199" s="9">
        <v>0</v>
      </c>
    </row>
    <row r="200" spans="1:4" ht="24.95" customHeight="1">
      <c r="A200" s="6">
        <v>14</v>
      </c>
      <c r="B200" s="25" t="s">
        <v>133</v>
      </c>
      <c r="C200" s="9">
        <v>1190</v>
      </c>
      <c r="D200" s="9">
        <v>0</v>
      </c>
    </row>
    <row r="201" spans="1:4" ht="24.95" customHeight="1">
      <c r="A201" s="6">
        <v>15</v>
      </c>
      <c r="B201" s="25" t="s">
        <v>134</v>
      </c>
      <c r="C201" s="9">
        <v>722.34</v>
      </c>
      <c r="D201" s="9">
        <v>0</v>
      </c>
    </row>
    <row r="202" spans="1:4" ht="24.95" customHeight="1">
      <c r="A202" s="6">
        <v>16</v>
      </c>
      <c r="B202" s="25" t="s">
        <v>135</v>
      </c>
      <c r="C202" s="9">
        <v>0</v>
      </c>
      <c r="D202" s="9">
        <v>0</v>
      </c>
    </row>
    <row r="203" spans="1:4" s="11" customFormat="1" ht="24.95" customHeight="1">
      <c r="A203" s="1"/>
      <c r="B203" s="26" t="s">
        <v>130</v>
      </c>
      <c r="C203" s="10">
        <f t="shared" ref="C203:D203" si="49">SUM(C197:C202)</f>
        <v>4562.34</v>
      </c>
      <c r="D203" s="10">
        <f t="shared" si="49"/>
        <v>220</v>
      </c>
    </row>
    <row r="204" spans="1:4" ht="24.95" customHeight="1">
      <c r="A204" s="6">
        <v>17</v>
      </c>
      <c r="B204" s="25" t="s">
        <v>136</v>
      </c>
      <c r="C204" s="9">
        <v>3920</v>
      </c>
      <c r="D204" s="9">
        <v>5600</v>
      </c>
    </row>
    <row r="205" spans="1:4" ht="24.95" customHeight="1">
      <c r="A205" s="6">
        <v>18</v>
      </c>
      <c r="B205" s="25" t="s">
        <v>137</v>
      </c>
      <c r="C205" s="9">
        <v>817</v>
      </c>
      <c r="D205" s="9">
        <v>130</v>
      </c>
    </row>
    <row r="206" spans="1:4" ht="24.95" customHeight="1">
      <c r="A206" s="6">
        <v>19</v>
      </c>
      <c r="B206" s="25" t="s">
        <v>138</v>
      </c>
      <c r="C206" s="9">
        <v>905.53</v>
      </c>
      <c r="D206" s="9">
        <v>0</v>
      </c>
    </row>
    <row r="207" spans="1:4" s="11" customFormat="1" ht="24.95" customHeight="1">
      <c r="A207" s="1"/>
      <c r="B207" s="26" t="s">
        <v>137</v>
      </c>
      <c r="C207" s="10">
        <f t="shared" ref="C207:D207" si="50">+C206+C205</f>
        <v>1722.53</v>
      </c>
      <c r="D207" s="10">
        <f t="shared" si="50"/>
        <v>130</v>
      </c>
    </row>
    <row r="208" spans="1:4" ht="24.95" customHeight="1">
      <c r="A208" s="6">
        <v>20</v>
      </c>
      <c r="B208" s="25" t="s">
        <v>139</v>
      </c>
      <c r="C208" s="9">
        <v>1520</v>
      </c>
      <c r="D208" s="9">
        <v>90</v>
      </c>
    </row>
    <row r="209" spans="1:4" ht="24.95" customHeight="1">
      <c r="A209" s="6">
        <v>21</v>
      </c>
      <c r="B209" s="25" t="s">
        <v>140</v>
      </c>
      <c r="C209" s="9">
        <v>2070</v>
      </c>
      <c r="D209" s="9">
        <v>0</v>
      </c>
    </row>
    <row r="210" spans="1:4" ht="24.95" customHeight="1">
      <c r="A210" s="6">
        <v>22</v>
      </c>
      <c r="B210" s="25" t="s">
        <v>141</v>
      </c>
      <c r="C210" s="9">
        <v>0</v>
      </c>
      <c r="D210" s="9">
        <v>0</v>
      </c>
    </row>
    <row r="211" spans="1:4" s="11" customFormat="1" ht="24.95" customHeight="1">
      <c r="A211" s="1"/>
      <c r="B211" s="26" t="s">
        <v>139</v>
      </c>
      <c r="C211" s="10">
        <f t="shared" ref="C211:D211" si="51">+C210+C209+C208</f>
        <v>3590</v>
      </c>
      <c r="D211" s="10">
        <f t="shared" si="51"/>
        <v>90</v>
      </c>
    </row>
    <row r="212" spans="1:4" ht="47.25" customHeight="1">
      <c r="A212" s="6">
        <v>23</v>
      </c>
      <c r="B212" s="25" t="s">
        <v>142</v>
      </c>
      <c r="C212" s="9">
        <v>395</v>
      </c>
      <c r="D212" s="9">
        <v>0</v>
      </c>
    </row>
    <row r="213" spans="1:4" ht="24.95" customHeight="1">
      <c r="A213" s="6">
        <v>24</v>
      </c>
      <c r="B213" s="25" t="s">
        <v>143</v>
      </c>
      <c r="C213" s="9">
        <v>998.47</v>
      </c>
      <c r="D213" s="9">
        <v>160</v>
      </c>
    </row>
    <row r="214" spans="1:4" ht="24.95" customHeight="1">
      <c r="A214" s="6">
        <v>25</v>
      </c>
      <c r="B214" s="25" t="s">
        <v>144</v>
      </c>
      <c r="C214" s="9">
        <v>725</v>
      </c>
      <c r="D214" s="9">
        <v>0</v>
      </c>
    </row>
    <row r="215" spans="1:4" s="11" customFormat="1" ht="24.95" customHeight="1">
      <c r="A215" s="1"/>
      <c r="B215" s="26" t="s">
        <v>143</v>
      </c>
      <c r="C215" s="10">
        <f t="shared" ref="C215:D215" si="52">+C214+C213</f>
        <v>1723.47</v>
      </c>
      <c r="D215" s="10">
        <f t="shared" si="52"/>
        <v>160</v>
      </c>
    </row>
    <row r="216" spans="1:4" ht="24.95" customHeight="1">
      <c r="A216" s="6">
        <v>26</v>
      </c>
      <c r="B216" s="25" t="s">
        <v>145</v>
      </c>
      <c r="C216" s="9">
        <v>1355.88</v>
      </c>
      <c r="D216" s="9">
        <v>630</v>
      </c>
    </row>
    <row r="217" spans="1:4" ht="39.75" customHeight="1">
      <c r="A217" s="6">
        <v>27</v>
      </c>
      <c r="B217" s="25" t="s">
        <v>146</v>
      </c>
      <c r="C217" s="9">
        <v>2700</v>
      </c>
      <c r="D217" s="9">
        <v>0</v>
      </c>
    </row>
    <row r="218" spans="1:4" ht="37.5" customHeight="1">
      <c r="A218" s="6">
        <v>28</v>
      </c>
      <c r="B218" s="25" t="s">
        <v>147</v>
      </c>
      <c r="C218" s="9">
        <v>0</v>
      </c>
      <c r="D218" s="9">
        <v>0</v>
      </c>
    </row>
    <row r="219" spans="1:4" s="11" customFormat="1" ht="24.95" customHeight="1">
      <c r="A219" s="1"/>
      <c r="B219" s="26" t="s">
        <v>145</v>
      </c>
      <c r="C219" s="10">
        <f t="shared" ref="C219:D219" si="53">+C218+C217+C216</f>
        <v>4055.88</v>
      </c>
      <c r="D219" s="10">
        <f t="shared" si="53"/>
        <v>630</v>
      </c>
    </row>
    <row r="220" spans="1:4" ht="24.95" customHeight="1">
      <c r="A220" s="6">
        <v>29</v>
      </c>
      <c r="B220" s="25" t="s">
        <v>148</v>
      </c>
      <c r="C220" s="9">
        <v>1180</v>
      </c>
      <c r="D220" s="9">
        <v>15</v>
      </c>
    </row>
    <row r="221" spans="1:4" ht="24.95" customHeight="1">
      <c r="A221" s="6">
        <v>30</v>
      </c>
      <c r="B221" s="25" t="s">
        <v>150</v>
      </c>
      <c r="C221" s="9">
        <v>0</v>
      </c>
      <c r="D221" s="9">
        <v>0</v>
      </c>
    </row>
    <row r="222" spans="1:4" s="15" customFormat="1" ht="24.95" customHeight="1">
      <c r="A222" s="3" t="s">
        <v>214</v>
      </c>
      <c r="B222" s="28" t="s">
        <v>149</v>
      </c>
      <c r="C222" s="14">
        <f t="shared" ref="C222:D222" si="54">C221+C220+C219+C215+C212+C211+C207+C204+C203+C196+C195+C194+C193+C190+C189+C185</f>
        <v>51594.22</v>
      </c>
      <c r="D222" s="14">
        <f t="shared" si="54"/>
        <v>18744.400000000001</v>
      </c>
    </row>
    <row r="223" spans="1:4" ht="24.95" customHeight="1">
      <c r="A223" s="6">
        <v>1</v>
      </c>
      <c r="B223" s="25" t="s">
        <v>151</v>
      </c>
      <c r="C223" s="9">
        <v>3000</v>
      </c>
      <c r="D223" s="9">
        <v>3000</v>
      </c>
    </row>
    <row r="224" spans="1:4" ht="24.95" customHeight="1">
      <c r="A224" s="6">
        <v>2</v>
      </c>
      <c r="B224" s="25" t="s">
        <v>152</v>
      </c>
      <c r="C224" s="9">
        <v>0</v>
      </c>
      <c r="D224" s="9">
        <v>0</v>
      </c>
    </row>
    <row r="225" spans="1:4" s="11" customFormat="1" ht="24.95" customHeight="1">
      <c r="A225" s="1"/>
      <c r="B225" s="26" t="s">
        <v>151</v>
      </c>
      <c r="C225" s="10">
        <f t="shared" ref="C225:D225" si="55">+C224+C223</f>
        <v>3000</v>
      </c>
      <c r="D225" s="10">
        <f t="shared" si="55"/>
        <v>3000</v>
      </c>
    </row>
    <row r="226" spans="1:4" ht="24.95" customHeight="1">
      <c r="A226" s="6">
        <v>3</v>
      </c>
      <c r="B226" s="25" t="s">
        <v>153</v>
      </c>
      <c r="C226" s="9">
        <v>3400</v>
      </c>
      <c r="D226" s="9">
        <v>9700</v>
      </c>
    </row>
    <row r="227" spans="1:4" ht="24.95" customHeight="1">
      <c r="A227" s="6">
        <v>4</v>
      </c>
      <c r="B227" s="25" t="s">
        <v>154</v>
      </c>
      <c r="C227" s="9">
        <v>3400</v>
      </c>
      <c r="D227" s="9">
        <v>400</v>
      </c>
    </row>
    <row r="228" spans="1:4" ht="24.95" customHeight="1">
      <c r="A228" s="6">
        <v>5</v>
      </c>
      <c r="B228" s="25" t="s">
        <v>155</v>
      </c>
      <c r="C228" s="9">
        <v>3800</v>
      </c>
      <c r="D228" s="9">
        <v>4150</v>
      </c>
    </row>
    <row r="229" spans="1:4" ht="24.95" customHeight="1">
      <c r="A229" s="6">
        <v>6</v>
      </c>
      <c r="B229" s="25" t="s">
        <v>156</v>
      </c>
      <c r="C229" s="9">
        <v>4000</v>
      </c>
      <c r="D229" s="9">
        <v>405</v>
      </c>
    </row>
    <row r="230" spans="1:4" ht="24.95" customHeight="1">
      <c r="A230" s="6">
        <v>7</v>
      </c>
      <c r="B230" s="25" t="s">
        <v>157</v>
      </c>
      <c r="C230" s="9">
        <v>8010</v>
      </c>
      <c r="D230" s="9">
        <v>9500</v>
      </c>
    </row>
    <row r="231" spans="1:4" ht="24.95" customHeight="1">
      <c r="A231" s="6">
        <v>8</v>
      </c>
      <c r="B231" s="25" t="s">
        <v>158</v>
      </c>
      <c r="C231" s="9">
        <v>0</v>
      </c>
      <c r="D231" s="9">
        <v>0</v>
      </c>
    </row>
    <row r="232" spans="1:4" ht="24.95" customHeight="1">
      <c r="A232" s="6">
        <v>9</v>
      </c>
      <c r="B232" s="25" t="s">
        <v>233</v>
      </c>
      <c r="C232" s="9">
        <v>0</v>
      </c>
      <c r="D232" s="9">
        <v>0</v>
      </c>
    </row>
    <row r="233" spans="1:4" s="11" customFormat="1" ht="24.95" customHeight="1">
      <c r="A233" s="1"/>
      <c r="B233" s="26" t="s">
        <v>157</v>
      </c>
      <c r="C233" s="10">
        <f t="shared" ref="C233:D233" si="56">+C232+C231+C230</f>
        <v>8010</v>
      </c>
      <c r="D233" s="10">
        <f t="shared" si="56"/>
        <v>9500</v>
      </c>
    </row>
    <row r="234" spans="1:4" ht="24.95" customHeight="1">
      <c r="A234" s="6">
        <v>10</v>
      </c>
      <c r="B234" s="25" t="s">
        <v>159</v>
      </c>
      <c r="C234" s="9">
        <v>1900</v>
      </c>
      <c r="D234" s="9">
        <v>257</v>
      </c>
    </row>
    <row r="235" spans="1:4" ht="24.95" customHeight="1">
      <c r="A235" s="6">
        <v>11</v>
      </c>
      <c r="B235" s="25" t="s">
        <v>160</v>
      </c>
      <c r="C235" s="9">
        <v>0</v>
      </c>
      <c r="D235" s="9">
        <v>0</v>
      </c>
    </row>
    <row r="236" spans="1:4" ht="24.95" customHeight="1">
      <c r="A236" s="6">
        <v>12</v>
      </c>
      <c r="B236" s="25" t="s">
        <v>209</v>
      </c>
      <c r="C236" s="9">
        <v>0</v>
      </c>
      <c r="D236" s="9">
        <v>0</v>
      </c>
    </row>
    <row r="237" spans="1:4" s="11" customFormat="1" ht="24.95" customHeight="1">
      <c r="A237" s="1"/>
      <c r="B237" s="26" t="s">
        <v>159</v>
      </c>
      <c r="C237" s="10">
        <f t="shared" ref="C237:D237" si="57">+C236+C235+C234</f>
        <v>1900</v>
      </c>
      <c r="D237" s="10">
        <f t="shared" si="57"/>
        <v>257</v>
      </c>
    </row>
    <row r="238" spans="1:4" ht="24.95" customHeight="1">
      <c r="A238" s="6">
        <v>13</v>
      </c>
      <c r="B238" s="25" t="s">
        <v>161</v>
      </c>
      <c r="C238" s="9">
        <v>887</v>
      </c>
      <c r="D238" s="9">
        <v>125</v>
      </c>
    </row>
    <row r="239" spans="1:4" s="15" customFormat="1" ht="24.95" customHeight="1">
      <c r="A239" s="3" t="s">
        <v>215</v>
      </c>
      <c r="B239" s="28" t="s">
        <v>162</v>
      </c>
      <c r="C239" s="14">
        <f t="shared" ref="C239:D239" si="58">+C238+C237+C233+C229+C228+C227+C226+C225</f>
        <v>28397</v>
      </c>
      <c r="D239" s="14">
        <f t="shared" si="58"/>
        <v>27537</v>
      </c>
    </row>
    <row r="240" spans="1:4" ht="24.95" customHeight="1">
      <c r="A240" s="6">
        <v>1</v>
      </c>
      <c r="B240" s="25" t="s">
        <v>163</v>
      </c>
      <c r="C240" s="9">
        <v>3300</v>
      </c>
      <c r="D240" s="9">
        <v>3300</v>
      </c>
    </row>
    <row r="241" spans="1:4" ht="24.95" customHeight="1">
      <c r="A241" s="6">
        <v>2</v>
      </c>
      <c r="B241" s="25" t="s">
        <v>164</v>
      </c>
      <c r="C241" s="9">
        <v>1400</v>
      </c>
      <c r="D241" s="9">
        <v>0</v>
      </c>
    </row>
    <row r="242" spans="1:4" ht="24.95" customHeight="1">
      <c r="A242" s="6">
        <v>3</v>
      </c>
      <c r="B242" s="25" t="s">
        <v>165</v>
      </c>
      <c r="C242" s="9">
        <v>411.76</v>
      </c>
      <c r="D242" s="9">
        <v>0</v>
      </c>
    </row>
    <row r="243" spans="1:4" ht="24.95" customHeight="1">
      <c r="A243" s="6">
        <v>4</v>
      </c>
      <c r="B243" s="25" t="s">
        <v>166</v>
      </c>
      <c r="C243" s="9">
        <v>1200</v>
      </c>
      <c r="D243" s="9">
        <v>0</v>
      </c>
    </row>
    <row r="244" spans="1:4" ht="24.95" customHeight="1">
      <c r="A244" s="6">
        <v>5</v>
      </c>
      <c r="B244" s="25" t="s">
        <v>167</v>
      </c>
      <c r="C244" s="9">
        <v>372</v>
      </c>
      <c r="D244" s="9">
        <v>0</v>
      </c>
    </row>
    <row r="245" spans="1:4" ht="24.95" customHeight="1">
      <c r="A245" s="6">
        <v>6</v>
      </c>
      <c r="B245" s="25" t="s">
        <v>168</v>
      </c>
      <c r="C245" s="9">
        <v>0</v>
      </c>
      <c r="D245" s="9">
        <v>0</v>
      </c>
    </row>
    <row r="246" spans="1:4" ht="24.95" customHeight="1">
      <c r="A246" s="6">
        <v>7</v>
      </c>
      <c r="B246" s="25" t="s">
        <v>169</v>
      </c>
      <c r="C246" s="9">
        <v>0</v>
      </c>
      <c r="D246" s="9">
        <v>0</v>
      </c>
    </row>
    <row r="247" spans="1:4" s="11" customFormat="1" ht="24.95" customHeight="1">
      <c r="A247" s="1"/>
      <c r="B247" s="26" t="s">
        <v>163</v>
      </c>
      <c r="C247" s="10">
        <f t="shared" ref="C247:D247" si="59">SUM(C240:C246)</f>
        <v>6683.76</v>
      </c>
      <c r="D247" s="10">
        <f t="shared" si="59"/>
        <v>3300</v>
      </c>
    </row>
    <row r="248" spans="1:4" ht="24.95" customHeight="1">
      <c r="A248" s="6">
        <v>8</v>
      </c>
      <c r="B248" s="25" t="s">
        <v>170</v>
      </c>
      <c r="C248" s="9">
        <v>1640</v>
      </c>
      <c r="D248" s="9">
        <v>80</v>
      </c>
    </row>
    <row r="249" spans="1:4" ht="24.95" customHeight="1">
      <c r="A249" s="6">
        <v>9</v>
      </c>
      <c r="B249" s="25" t="s">
        <v>210</v>
      </c>
      <c r="C249" s="9">
        <v>400</v>
      </c>
      <c r="D249" s="9">
        <v>0</v>
      </c>
    </row>
    <row r="250" spans="1:4" ht="24.95" customHeight="1">
      <c r="A250" s="6">
        <v>10</v>
      </c>
      <c r="B250" s="25" t="s">
        <v>171</v>
      </c>
      <c r="C250" s="9">
        <v>2200</v>
      </c>
      <c r="D250" s="9">
        <v>0</v>
      </c>
    </row>
    <row r="251" spans="1:4" ht="24.95" customHeight="1">
      <c r="A251" s="6">
        <v>11</v>
      </c>
      <c r="B251" s="25" t="s">
        <v>172</v>
      </c>
      <c r="C251" s="9">
        <v>0</v>
      </c>
      <c r="D251" s="9">
        <v>0</v>
      </c>
    </row>
    <row r="252" spans="1:4" s="11" customFormat="1" ht="24.95" customHeight="1">
      <c r="A252" s="1"/>
      <c r="B252" s="26" t="s">
        <v>170</v>
      </c>
      <c r="C252" s="10">
        <f t="shared" ref="C252:D252" si="60">SUM(C248:C251)</f>
        <v>4240</v>
      </c>
      <c r="D252" s="10">
        <f t="shared" si="60"/>
        <v>80</v>
      </c>
    </row>
    <row r="253" spans="1:4" ht="24.95" customHeight="1">
      <c r="A253" s="6">
        <v>13</v>
      </c>
      <c r="B253" s="25" t="s">
        <v>173</v>
      </c>
      <c r="C253" s="9">
        <v>2017.87</v>
      </c>
      <c r="D253" s="9">
        <v>540</v>
      </c>
    </row>
    <row r="254" spans="1:4" ht="24.95" customHeight="1">
      <c r="A254" s="6">
        <v>14</v>
      </c>
      <c r="B254" s="25" t="s">
        <v>174</v>
      </c>
      <c r="C254" s="9">
        <v>0</v>
      </c>
      <c r="D254" s="9">
        <v>0</v>
      </c>
    </row>
    <row r="255" spans="1:4" s="11" customFormat="1" ht="24.95" customHeight="1">
      <c r="A255" s="1"/>
      <c r="B255" s="26" t="s">
        <v>173</v>
      </c>
      <c r="C255" s="10">
        <f t="shared" ref="C255:D255" si="61">+C253+C254</f>
        <v>2017.87</v>
      </c>
      <c r="D255" s="10">
        <f t="shared" si="61"/>
        <v>540</v>
      </c>
    </row>
    <row r="256" spans="1:4" ht="24.95" customHeight="1">
      <c r="A256" s="6">
        <v>15</v>
      </c>
      <c r="B256" s="25" t="s">
        <v>207</v>
      </c>
      <c r="C256" s="9">
        <v>1415</v>
      </c>
      <c r="D256" s="9">
        <v>200</v>
      </c>
    </row>
    <row r="257" spans="1:4" ht="24.95" customHeight="1">
      <c r="A257" s="6">
        <v>16</v>
      </c>
      <c r="B257" s="25" t="s">
        <v>176</v>
      </c>
      <c r="C257" s="9">
        <v>0</v>
      </c>
      <c r="D257" s="9">
        <v>0</v>
      </c>
    </row>
    <row r="258" spans="1:4" ht="24.95" customHeight="1">
      <c r="A258" s="6">
        <v>17</v>
      </c>
      <c r="B258" s="25" t="s">
        <v>177</v>
      </c>
      <c r="C258" s="9">
        <v>0</v>
      </c>
      <c r="D258" s="9">
        <v>0</v>
      </c>
    </row>
    <row r="259" spans="1:4" s="11" customFormat="1" ht="24.95" customHeight="1">
      <c r="A259" s="1"/>
      <c r="B259" s="26" t="s">
        <v>175</v>
      </c>
      <c r="C259" s="10">
        <f t="shared" ref="C259:D259" si="62">+C258+C257+C256</f>
        <v>1415</v>
      </c>
      <c r="D259" s="10">
        <f t="shared" si="62"/>
        <v>200</v>
      </c>
    </row>
    <row r="260" spans="1:4" ht="24.95" customHeight="1">
      <c r="A260" s="6">
        <v>18</v>
      </c>
      <c r="B260" s="25" t="s">
        <v>178</v>
      </c>
      <c r="C260" s="9">
        <v>1645</v>
      </c>
      <c r="D260" s="9">
        <v>65</v>
      </c>
    </row>
    <row r="261" spans="1:4" s="15" customFormat="1" ht="24.95" customHeight="1">
      <c r="A261" s="3" t="s">
        <v>216</v>
      </c>
      <c r="B261" s="28" t="s">
        <v>179</v>
      </c>
      <c r="C261" s="14">
        <f t="shared" ref="C261:D261" si="63">+C260+C259+C255+C252+C247</f>
        <v>16001.63</v>
      </c>
      <c r="D261" s="14">
        <f t="shared" si="63"/>
        <v>4185</v>
      </c>
    </row>
    <row r="262" spans="1:4" ht="24.95" customHeight="1">
      <c r="A262" s="6">
        <v>1</v>
      </c>
      <c r="B262" s="25" t="s">
        <v>180</v>
      </c>
      <c r="C262" s="9">
        <v>3170</v>
      </c>
      <c r="D262" s="9">
        <v>780</v>
      </c>
    </row>
    <row r="263" spans="1:4" ht="24.95" customHeight="1">
      <c r="A263" s="6">
        <v>2</v>
      </c>
      <c r="B263" s="25" t="s">
        <v>181</v>
      </c>
      <c r="C263" s="9">
        <v>1140</v>
      </c>
      <c r="D263" s="9">
        <v>100</v>
      </c>
    </row>
    <row r="264" spans="1:4" ht="24.95" customHeight="1">
      <c r="A264" s="6">
        <v>3</v>
      </c>
      <c r="B264" s="25" t="s">
        <v>182</v>
      </c>
      <c r="C264" s="9">
        <v>2700</v>
      </c>
      <c r="D264" s="9">
        <v>5800</v>
      </c>
    </row>
    <row r="265" spans="1:4" ht="24.95" customHeight="1">
      <c r="A265" s="6">
        <v>4</v>
      </c>
      <c r="B265" s="25" t="s">
        <v>183</v>
      </c>
      <c r="C265" s="9">
        <v>926</v>
      </c>
      <c r="D265" s="9">
        <v>222</v>
      </c>
    </row>
    <row r="266" spans="1:4" ht="24.95" customHeight="1">
      <c r="A266" s="6">
        <v>5</v>
      </c>
      <c r="B266" s="25" t="s">
        <v>184</v>
      </c>
      <c r="C266" s="9">
        <v>1250</v>
      </c>
      <c r="D266" s="9">
        <v>0</v>
      </c>
    </row>
    <row r="267" spans="1:4" s="11" customFormat="1" ht="24.95" customHeight="1">
      <c r="A267" s="2"/>
      <c r="B267" s="26" t="s">
        <v>183</v>
      </c>
      <c r="C267" s="16">
        <f t="shared" ref="C267:D267" si="64">+C266+C265</f>
        <v>2176</v>
      </c>
      <c r="D267" s="16">
        <f t="shared" si="64"/>
        <v>222</v>
      </c>
    </row>
    <row r="268" spans="1:4" ht="45.75" customHeight="1">
      <c r="A268" s="6">
        <v>6</v>
      </c>
      <c r="B268" s="25" t="s">
        <v>185</v>
      </c>
      <c r="C268" s="9">
        <v>0</v>
      </c>
      <c r="D268" s="9">
        <v>0</v>
      </c>
    </row>
    <row r="269" spans="1:4" s="15" customFormat="1" ht="24.95" customHeight="1">
      <c r="A269" s="3" t="s">
        <v>217</v>
      </c>
      <c r="B269" s="28" t="s">
        <v>208</v>
      </c>
      <c r="C269" s="14">
        <f t="shared" ref="C269:D269" si="65">+C262+C263+C264+C267+C268</f>
        <v>9186</v>
      </c>
      <c r="D269" s="14">
        <f t="shared" si="65"/>
        <v>6902</v>
      </c>
    </row>
    <row r="270" spans="1:4" s="15" customFormat="1" ht="24.95" customHeight="1">
      <c r="A270" s="7"/>
      <c r="B270" s="31" t="s">
        <v>238</v>
      </c>
      <c r="C270" s="9">
        <v>11000</v>
      </c>
      <c r="D270" s="9">
        <v>10200</v>
      </c>
    </row>
    <row r="271" spans="1:4" s="15" customFormat="1" ht="24.95" customHeight="1">
      <c r="A271" s="7"/>
      <c r="B271" s="31" t="s">
        <v>239</v>
      </c>
      <c r="C271" s="9">
        <v>0</v>
      </c>
      <c r="D271" s="9">
        <v>0</v>
      </c>
    </row>
    <row r="272" spans="1:4" s="15" customFormat="1" ht="24.95" customHeight="1">
      <c r="A272" s="7"/>
      <c r="B272" s="31" t="s">
        <v>240</v>
      </c>
      <c r="C272" s="9">
        <v>0</v>
      </c>
      <c r="D272" s="9">
        <v>0</v>
      </c>
    </row>
    <row r="273" spans="1:4" s="15" customFormat="1" ht="24.95" customHeight="1">
      <c r="A273" s="7"/>
      <c r="B273" s="31" t="s">
        <v>241</v>
      </c>
      <c r="C273" s="9">
        <v>0</v>
      </c>
      <c r="D273" s="9">
        <v>0</v>
      </c>
    </row>
    <row r="274" spans="1:4" s="15" customFormat="1" ht="24.95" customHeight="1">
      <c r="A274" s="7"/>
      <c r="B274" s="31" t="s">
        <v>242</v>
      </c>
      <c r="C274" s="9">
        <v>0</v>
      </c>
      <c r="D274" s="9">
        <v>0</v>
      </c>
    </row>
    <row r="275" spans="1:4" s="15" customFormat="1" ht="24.95" customHeight="1">
      <c r="A275" s="7"/>
      <c r="B275" s="31" t="s">
        <v>243</v>
      </c>
      <c r="C275" s="9">
        <v>0</v>
      </c>
      <c r="D275" s="9">
        <v>0</v>
      </c>
    </row>
    <row r="276" spans="1:4" s="15" customFormat="1" ht="24.95" customHeight="1">
      <c r="A276" s="7"/>
      <c r="B276" s="31" t="s">
        <v>244</v>
      </c>
      <c r="C276" s="9">
        <v>0</v>
      </c>
      <c r="D276" s="9">
        <v>0</v>
      </c>
    </row>
    <row r="277" spans="1:4" s="15" customFormat="1" ht="24.95" customHeight="1">
      <c r="A277" s="7"/>
      <c r="B277" s="31" t="s">
        <v>245</v>
      </c>
      <c r="C277" s="9">
        <v>0</v>
      </c>
      <c r="D277" s="9">
        <v>0</v>
      </c>
    </row>
    <row r="278" spans="1:4" s="15" customFormat="1" ht="24.95" customHeight="1">
      <c r="A278" s="7"/>
      <c r="B278" s="31" t="s">
        <v>234</v>
      </c>
      <c r="C278" s="9">
        <v>0</v>
      </c>
      <c r="D278" s="9">
        <v>0</v>
      </c>
    </row>
    <row r="279" spans="1:4" s="15" customFormat="1" ht="24.95" customHeight="1">
      <c r="A279" s="7"/>
      <c r="B279" s="31" t="s">
        <v>246</v>
      </c>
      <c r="C279" s="9">
        <v>0</v>
      </c>
      <c r="D279" s="9">
        <v>0</v>
      </c>
    </row>
    <row r="280" spans="1:4" s="15" customFormat="1" ht="24.95" customHeight="1">
      <c r="A280" s="7"/>
      <c r="B280" s="31" t="s">
        <v>247</v>
      </c>
      <c r="C280" s="9">
        <v>0</v>
      </c>
      <c r="D280" s="9">
        <v>0</v>
      </c>
    </row>
    <row r="281" spans="1:4" s="15" customFormat="1" ht="24.95" customHeight="1">
      <c r="A281" s="7"/>
      <c r="B281" s="31" t="s">
        <v>235</v>
      </c>
      <c r="C281" s="9">
        <v>0</v>
      </c>
      <c r="D281" s="9">
        <v>0</v>
      </c>
    </row>
    <row r="282" spans="1:4" s="15" customFormat="1" ht="24.95" customHeight="1">
      <c r="A282" s="7"/>
      <c r="B282" s="31" t="s">
        <v>236</v>
      </c>
      <c r="C282" s="9">
        <v>0</v>
      </c>
      <c r="D282" s="9">
        <v>0</v>
      </c>
    </row>
    <row r="283" spans="1:4" s="15" customFormat="1" ht="24.95" customHeight="1">
      <c r="A283" s="3"/>
      <c r="B283" s="28" t="s">
        <v>252</v>
      </c>
      <c r="C283" s="14">
        <f t="shared" ref="C283:D283" si="66">SUM(C270:C282)</f>
        <v>11000</v>
      </c>
      <c r="D283" s="14">
        <f t="shared" si="66"/>
        <v>10200</v>
      </c>
    </row>
    <row r="284" spans="1:4" ht="24.95" customHeight="1">
      <c r="A284" s="6">
        <v>1</v>
      </c>
      <c r="B284" s="25" t="s">
        <v>186</v>
      </c>
      <c r="C284" s="9">
        <v>337</v>
      </c>
      <c r="D284" s="9">
        <v>36</v>
      </c>
    </row>
    <row r="285" spans="1:4" ht="24.95" customHeight="1">
      <c r="A285" s="6">
        <v>2</v>
      </c>
      <c r="B285" s="25" t="s">
        <v>187</v>
      </c>
      <c r="C285" s="9">
        <v>11900</v>
      </c>
      <c r="D285" s="9">
        <v>0</v>
      </c>
    </row>
    <row r="286" spans="1:4" ht="24.95" customHeight="1">
      <c r="A286" s="6">
        <v>3</v>
      </c>
      <c r="B286" s="25" t="s">
        <v>188</v>
      </c>
      <c r="C286" s="9">
        <v>8100</v>
      </c>
      <c r="D286" s="9">
        <v>0</v>
      </c>
    </row>
    <row r="287" spans="1:4" ht="24.95" customHeight="1">
      <c r="A287" s="6">
        <v>4</v>
      </c>
      <c r="B287" s="25" t="s">
        <v>189</v>
      </c>
      <c r="C287" s="9">
        <v>12900</v>
      </c>
      <c r="D287" s="9">
        <v>70</v>
      </c>
    </row>
    <row r="288" spans="1:4" ht="24.95" customHeight="1">
      <c r="A288" s="6">
        <v>5</v>
      </c>
      <c r="B288" s="25" t="s">
        <v>190</v>
      </c>
      <c r="C288" s="9">
        <v>9000</v>
      </c>
      <c r="D288" s="9">
        <v>0</v>
      </c>
    </row>
    <row r="289" spans="1:4" ht="24.95" customHeight="1">
      <c r="A289" s="6">
        <v>6</v>
      </c>
      <c r="B289" s="25" t="s">
        <v>191</v>
      </c>
      <c r="C289" s="9">
        <v>8300</v>
      </c>
      <c r="D289" s="9">
        <v>0</v>
      </c>
    </row>
    <row r="290" spans="1:4" ht="24.95" customHeight="1">
      <c r="A290" s="6">
        <v>7</v>
      </c>
      <c r="B290" s="25" t="s">
        <v>192</v>
      </c>
      <c r="C290" s="9">
        <v>8200</v>
      </c>
      <c r="D290" s="9">
        <v>0</v>
      </c>
    </row>
    <row r="291" spans="1:4" ht="24.95" customHeight="1">
      <c r="A291" s="6">
        <v>8</v>
      </c>
      <c r="B291" s="25" t="s">
        <v>193</v>
      </c>
      <c r="C291" s="9">
        <v>8200</v>
      </c>
      <c r="D291" s="9">
        <v>0</v>
      </c>
    </row>
    <row r="292" spans="1:4" ht="24.95" customHeight="1">
      <c r="A292" s="6">
        <v>9</v>
      </c>
      <c r="B292" s="25" t="s">
        <v>194</v>
      </c>
      <c r="C292" s="9">
        <v>13800</v>
      </c>
      <c r="D292" s="9">
        <v>0</v>
      </c>
    </row>
    <row r="293" spans="1:4" ht="24.95" customHeight="1">
      <c r="A293" s="6">
        <v>10</v>
      </c>
      <c r="B293" s="25" t="s">
        <v>195</v>
      </c>
      <c r="C293" s="9">
        <v>9500</v>
      </c>
      <c r="D293" s="9">
        <v>35</v>
      </c>
    </row>
    <row r="294" spans="1:4" ht="24.95" customHeight="1">
      <c r="A294" s="6">
        <v>11</v>
      </c>
      <c r="B294" s="25" t="s">
        <v>196</v>
      </c>
      <c r="C294" s="9">
        <v>12000</v>
      </c>
      <c r="D294" s="9">
        <v>100</v>
      </c>
    </row>
    <row r="295" spans="1:4" ht="24.95" customHeight="1">
      <c r="A295" s="6">
        <v>12</v>
      </c>
      <c r="B295" s="25" t="s">
        <v>197</v>
      </c>
      <c r="C295" s="9">
        <v>8100</v>
      </c>
      <c r="D295" s="9">
        <v>60</v>
      </c>
    </row>
    <row r="296" spans="1:4" ht="24.95" customHeight="1">
      <c r="A296" s="6">
        <v>13</v>
      </c>
      <c r="B296" s="25" t="s">
        <v>221</v>
      </c>
      <c r="C296" s="9">
        <v>0</v>
      </c>
      <c r="D296" s="9">
        <v>0</v>
      </c>
    </row>
    <row r="297" spans="1:4" ht="24.95" customHeight="1">
      <c r="A297" s="6">
        <v>14</v>
      </c>
      <c r="B297" s="25" t="s">
        <v>222</v>
      </c>
      <c r="C297" s="9">
        <v>0</v>
      </c>
      <c r="D297" s="9">
        <v>0</v>
      </c>
    </row>
    <row r="298" spans="1:4" ht="24.95" customHeight="1">
      <c r="A298" s="6">
        <v>15</v>
      </c>
      <c r="B298" s="25" t="s">
        <v>220</v>
      </c>
      <c r="C298" s="9">
        <v>0</v>
      </c>
      <c r="D298" s="9">
        <v>0</v>
      </c>
    </row>
    <row r="299" spans="1:4" ht="24.95" customHeight="1">
      <c r="A299" s="6">
        <v>16</v>
      </c>
      <c r="B299" s="23" t="s">
        <v>206</v>
      </c>
      <c r="C299" s="9">
        <v>0</v>
      </c>
      <c r="D299" s="9">
        <v>0</v>
      </c>
    </row>
    <row r="300" spans="1:4" s="15" customFormat="1" ht="33" customHeight="1">
      <c r="A300" s="3" t="s">
        <v>218</v>
      </c>
      <c r="B300" s="28" t="s">
        <v>198</v>
      </c>
      <c r="C300" s="14">
        <f t="shared" ref="C300:D300" si="67">SUM(C284:C299)</f>
        <v>110337</v>
      </c>
      <c r="D300" s="14">
        <f t="shared" si="67"/>
        <v>301</v>
      </c>
    </row>
    <row r="301" spans="1:4" s="15" customFormat="1" ht="27.75" customHeight="1">
      <c r="A301" s="3"/>
      <c r="B301" s="28" t="s">
        <v>199</v>
      </c>
      <c r="C301" s="14">
        <f>C300+C269+C261+C239+C222+C183+C136+C90+C283</f>
        <v>436369.42000000004</v>
      </c>
      <c r="D301" s="14">
        <f>D300+D269+D261+D239+D222+D183+D136+D90+D283</f>
        <v>175710.83000000002</v>
      </c>
    </row>
    <row r="302" spans="1:4" ht="20.100000000000001" customHeight="1">
      <c r="A302" s="21"/>
      <c r="B302" s="32"/>
    </row>
    <row r="303" spans="1:4" ht="20.100000000000001" customHeight="1">
      <c r="A303" s="21"/>
      <c r="B303" s="32"/>
    </row>
    <row r="304" spans="1:4" ht="20.100000000000001" customHeight="1">
      <c r="A304" s="21"/>
      <c r="B304" s="33"/>
    </row>
    <row r="305" spans="1:2" ht="20.100000000000001" customHeight="1">
      <c r="A305" s="21"/>
      <c r="B305" s="32"/>
    </row>
    <row r="306" spans="1:2" ht="20.100000000000001" customHeight="1">
      <c r="A306" s="21"/>
      <c r="B306" s="32"/>
    </row>
    <row r="307" spans="1:2" ht="20.100000000000001" customHeight="1">
      <c r="A307" s="21"/>
      <c r="B307" s="32"/>
    </row>
    <row r="308" spans="1:2" ht="20.100000000000001" customHeight="1">
      <c r="A308" s="21"/>
      <c r="B308" s="32"/>
    </row>
    <row r="309" spans="1:2" ht="20.100000000000001" customHeight="1">
      <c r="A309" s="21"/>
      <c r="B309" s="32"/>
    </row>
    <row r="310" spans="1:2" ht="20.100000000000001" customHeight="1">
      <c r="A310" s="21"/>
      <c r="B310" s="32"/>
    </row>
  </sheetData>
  <sheetProtection password="CF6E" sheet="1" objects="1" scenarios="1" selectLockedCells="1" selectUnlockedCells="1"/>
  <autoFilter ref="A4:B303"/>
  <mergeCells count="2">
    <mergeCell ref="C2:D2"/>
    <mergeCell ref="A1:D1"/>
  </mergeCells>
  <conditionalFormatting sqref="C7:D7 C10:D10 C13:D13 C16:D16 C25:D25 C30:D30 C34:D34 C37:D37 C40:D40 C44:D44 C49:D49 C52:D52 C56:D56 C59:D59 C64:D64 C67:D67 C70:D70 C73:D73 C77:D77 C81:D81 C84:D84 C87:D87 C94:D94 C99:D99 C102:D102 C105:D105 C108:D108 C111:D111 C114:D114 C118:D118 C123:D123 C126:D126 C140:D140 C143:D143 C146:D146 C156:D156 C160:D160 C164:D164 C168:D168 C173:D173 C178:D178 C185:D185 C189:D189 C193:D193 C203:D203 C207:D207 C211:D211 C215:D215 C219:D219 C225:D225 C233:D233 C237:D237 C247:D247 C252:D252 C255:D255 C259:D259 C267:D267 C90:D90 C135:D136 C182:D183 C222:D222 C239:D239 C261:D261 C269:D269 C283:D283 C300:D300">
    <cfRule type="containsText" dxfId="0" priority="9" operator="containsText" text="00.000">
      <formula>NOT(ISERROR(SEARCH("00.000",C7)))</formula>
    </cfRule>
  </conditionalFormatting>
  <printOptions horizontalCentered="1" gridLines="1"/>
  <pageMargins left="0" right="0" top="0.51181102362204722" bottom="0.51181102362204722" header="0.31496062992125984" footer="0.31496062992125984"/>
  <pageSetup paperSize="9" scale="40" orientation="landscape" r:id="rId1"/>
  <rowBreaks count="13" manualBreakCount="13">
    <brk id="34" max="3" man="1"/>
    <brk id="70" max="3" man="1"/>
    <brk id="90" max="3" man="1"/>
    <brk id="116" max="3" man="1"/>
    <brk id="136" max="3" man="1"/>
    <brk id="170" max="3" man="1"/>
    <brk id="189" max="3" man="1"/>
    <brk id="209" max="3" man="1"/>
    <brk id="222" max="3" man="1"/>
    <brk id="228" max="3" man="1"/>
    <brk id="247" max="3" man="1"/>
    <brk id="269" max="3" man="1"/>
    <brk id="283" max="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Salary&amp; Pension</vt:lpstr>
      <vt:lpstr>'Salary&amp; Pension'!Print_Area</vt:lpstr>
      <vt:lpstr>'Salary&amp; Pension'!Print_Titles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2025-06-02T09:10:51Z</dcterms:modified>
</cp:coreProperties>
</file>